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N:\САЙТ\2026\Иммущественный отдел\"/>
    </mc:Choice>
  </mc:AlternateContent>
  <xr:revisionPtr revIDLastSave="0" documentId="8_{EB6B3394-46C3-468B-844C-4BD20B155AC1}" xr6:coauthVersionLast="36" xr6:coauthVersionMax="36" xr10:uidLastSave="{00000000-0000-0000-0000-000000000000}"/>
  <bookViews>
    <workbookView xWindow="0" yWindow="0" windowWidth="28800" windowHeight="12435" activeTab="3" xr2:uid="{00000000-000D-0000-FFFF-FFFF00000000}"/>
  </bookViews>
  <sheets>
    <sheet name="1.1. земельные участки" sheetId="1" r:id="rId1"/>
    <sheet name="1.2. здания, соор, ОН" sheetId="2" r:id="rId2"/>
    <sheet name="1.3. помещения" sheetId="3" r:id="rId3"/>
    <sheet name="2.3. движимое" sheetId="4" r:id="rId4"/>
  </sheets>
  <definedNames>
    <definedName name="_xlnm._FilterDatabase" localSheetId="0" hidden="1">'1.1. земельные участки'!$A$1:$Y$376</definedName>
    <definedName name="_xlnm._FilterDatabase" localSheetId="1" hidden="1">'1.2. здания, соор, ОН'!$A$1:$AG$130</definedName>
    <definedName name="_xlnm._FilterDatabase" localSheetId="2" hidden="1">'1.3. помещения'!$A$1:$Y$1008</definedName>
    <definedName name="_xlnm._FilterDatabase" localSheetId="3" hidden="1">'2.3. движимое'!$A$1:$N$1839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5" i="4" l="1"/>
  <c r="E383" i="4"/>
  <c r="X239" i="3" l="1"/>
  <c r="X240" i="3"/>
  <c r="X241" i="3"/>
  <c r="X238" i="3" l="1"/>
  <c r="X237" i="3" l="1"/>
  <c r="X229" i="3" l="1"/>
  <c r="X230" i="3"/>
  <c r="X231" i="3"/>
  <c r="X232" i="3"/>
  <c r="X233" i="3"/>
  <c r="X234" i="3"/>
  <c r="X235" i="3"/>
  <c r="X236" i="3"/>
  <c r="Q1025" i="3" l="1"/>
  <c r="T98" i="2" l="1"/>
  <c r="E373" i="4"/>
  <c r="E384" i="4"/>
  <c r="E382" i="4"/>
  <c r="E381" i="4"/>
  <c r="E380" i="4"/>
  <c r="E379" i="4"/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l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l="1"/>
  <c r="A125" i="2" s="1"/>
  <c r="A126" i="2" s="1"/>
  <c r="A127" i="2" s="1"/>
  <c r="A1013" i="3"/>
  <c r="A1014" i="3" s="1"/>
  <c r="A1015" i="3" s="1"/>
  <c r="A1016" i="3" s="1"/>
  <c r="A1017" i="3" s="1"/>
  <c r="A1018" i="3" s="1"/>
  <c r="A1019" i="3" s="1"/>
  <c r="A1031" i="3" l="1"/>
  <c r="A1020" i="3"/>
  <c r="A1021" i="3" s="1"/>
  <c r="A1022" i="3" s="1"/>
  <c r="A1023" i="3" s="1"/>
  <c r="A1024" i="3" s="1"/>
  <c r="T127" i="2"/>
  <c r="E1772" i="4" l="1"/>
  <c r="E1771" i="4"/>
  <c r="E1770" i="4"/>
  <c r="E1769" i="4"/>
  <c r="E1623" i="4"/>
  <c r="E1424" i="4" l="1"/>
  <c r="E971" i="4"/>
  <c r="M971" i="4"/>
  <c r="E967" i="4"/>
  <c r="E958" i="4"/>
  <c r="M958" i="4"/>
  <c r="T114" i="2" l="1"/>
  <c r="E846" i="4"/>
  <c r="E845" i="4"/>
  <c r="E840" i="4"/>
  <c r="E838" i="4"/>
  <c r="E834" i="4"/>
  <c r="E465" i="4" l="1"/>
  <c r="E458" i="4"/>
  <c r="E394" i="4"/>
  <c r="E52" i="4"/>
  <c r="E51" i="4"/>
  <c r="E50" i="4"/>
  <c r="E36" i="4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T94" i="2"/>
  <c r="T36" i="2"/>
  <c r="T33" i="2"/>
  <c r="T30" i="2"/>
  <c r="T28" i="2"/>
  <c r="T23" i="2"/>
  <c r="T19" i="2"/>
  <c r="T4" i="2"/>
  <c r="T3" i="2"/>
  <c r="T2" i="2"/>
  <c r="A31" i="1" l="1"/>
  <c r="A32" i="1" s="1"/>
  <c r="A33" i="1" s="1"/>
  <c r="P84" i="1"/>
  <c r="L84" i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l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l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l="1"/>
  <c r="A111" i="1" s="1"/>
  <c r="A112" i="1" s="1"/>
  <c r="A113" i="1" s="1"/>
  <c r="A114" i="1" s="1"/>
  <c r="A115" i="1" s="1"/>
  <c r="A116" i="1" s="1"/>
  <c r="A117" i="1" l="1"/>
  <c r="A2" i="3"/>
  <c r="A3" i="3" s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134" i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735" i="3" l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l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l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l="1"/>
  <c r="A965" i="3" s="1"/>
  <c r="A966" i="3" s="1"/>
  <c r="A967" i="3" s="1"/>
  <c r="A968" i="3" s="1"/>
  <c r="A969" i="3" s="1"/>
  <c r="A970" i="3" s="1"/>
  <c r="A971" i="3" l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l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1001" i="3" s="1"/>
  <c r="A1002" i="3" s="1"/>
  <c r="A1003" i="3" s="1"/>
  <c r="A1004" i="3" s="1"/>
  <c r="A1005" i="3" s="1"/>
  <c r="A1006" i="3" s="1"/>
  <c r="A1007" i="3" s="1"/>
  <c r="A100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fatueva</author>
  </authors>
  <commentList>
    <comment ref="E400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04"/>
          </rPr>
          <t>fatueva:</t>
        </r>
        <r>
          <rPr>
            <sz val="8"/>
            <color indexed="81"/>
            <rFont val="Tahoma"/>
            <family val="2"/>
            <charset val="204"/>
          </rPr>
          <t xml:space="preserve">
балансовая стоимость 193 097,00</t>
        </r>
      </text>
    </comment>
    <comment ref="B418" authorId="0" shapeId="0" xr:uid="{00000000-0006-0000-0300-000002000000}">
      <text>
        <r>
          <rPr>
            <b/>
            <sz val="8"/>
            <color indexed="81"/>
            <rFont val="Tahoma"/>
            <family val="2"/>
            <charset val="204"/>
          </rPr>
          <t>fatueva:</t>
        </r>
        <r>
          <rPr>
            <sz val="8"/>
            <color indexed="81"/>
            <rFont val="Tahoma"/>
            <family val="2"/>
            <charset val="204"/>
          </rPr>
          <t xml:space="preserve">
оборотно-сальдовая ведомость</t>
        </r>
      </text>
    </comment>
  </commentList>
</comments>
</file>

<file path=xl/sharedStrings.xml><?xml version="1.0" encoding="utf-8"?>
<sst xmlns="http://schemas.openxmlformats.org/spreadsheetml/2006/main" count="22741" uniqueCount="8226">
  <si>
    <t>Реестровый номер</t>
  </si>
  <si>
    <t>Кадастровый номер</t>
  </si>
  <si>
    <t xml:space="preserve">Наименование </t>
  </si>
  <si>
    <t>Основания включения в реестр</t>
  </si>
  <si>
    <t>Адрес</t>
  </si>
  <si>
    <t>Балансовая ст-ть, руб</t>
  </si>
  <si>
    <t>Кадастровая ст-ть земельного участка, руб</t>
  </si>
  <si>
    <t>ПРИМЕЧАНИЕ</t>
  </si>
  <si>
    <t>Отметка о пользователях и отвественных (аренда, безвозмездное пользование, ответственнные за сохранность, постоянное бессрочное)</t>
  </si>
  <si>
    <t>14-АА</t>
  </si>
  <si>
    <t>Земельный участок   Домик хоккеистов</t>
  </si>
  <si>
    <t>Постановление МО "Мирнинский район" РС (Я) от 27.08.2008г. № 1260 от 31.01.2009 года № 29; Постановление АМО "Мирнинский район" от 27.08.2008 г. № 1260</t>
  </si>
  <si>
    <t>Р. 818 от 11.08.2016 Об оформлении МКУ "УСКиМП" МО "Город Мирный" права постоянного (бессрочного) пользования земельным устком с кадастровым 14:37:000224:56</t>
  </si>
  <si>
    <t>14:37:000363:8</t>
  </si>
  <si>
    <t>Земельный участок Столярная мастерская</t>
  </si>
  <si>
    <t>Постановление МО "Мирнинский район" РС (Я) от 27.08.2008г. № 1260 от 31.01.2009 года № 30; Постановление АМО "Мирнинский район" РС (Я) от 27.08.2008 № 1258</t>
  </si>
  <si>
    <t>14:37:000000:8</t>
  </si>
  <si>
    <t>Земельный участок (Уличное ещение ш. Кирова)</t>
  </si>
  <si>
    <t>ЗК РФ от 25.01.2001 г. № 136-ФЗ, Распоряжение Правительства 1358-р от 08.10.2007г., Передаточный акт 16-1/87 от 02.11.2007 г., постановление АМО "Мирнинский район" от 23.07.2010 г. № 490</t>
  </si>
  <si>
    <t>14:37:000000:6</t>
  </si>
  <si>
    <t>Земельный участок (ЛЭП к жилым домам Соболева, Амакинская)</t>
  </si>
  <si>
    <t>ЗК РФ от 25.01.2001 г. № 136-ФЗ, Распоряжение Правительства 1358-р от 08.10.2007г., Передаточный акт 16-1/87 от 02.11.2007 г., постановление АМО "Мирнинский район" от 23.07.2010 г. № 593</t>
  </si>
  <si>
    <t>14:37:000309:2</t>
  </si>
  <si>
    <t>Земельный участок (Уличное ещение ш. 50 лет октября, ул. Аммосова, ул. Гагарина)</t>
  </si>
  <si>
    <t>ЗК РФ от 25.01.2001 г. № 136-ФЗ, Распоряжение Правительства 1358-р от 08.10.2007г., Передаточный акт 16-1/87 от 02.11.2007 г., постановление АМО "Мирнинский район" от 23.07.2010 г. № 595</t>
  </si>
  <si>
    <t>Земельный участок Ленина, д. 16</t>
  </si>
  <si>
    <t>Передаточный акт № 1 от 03.02.2006 г. ЗК РФ от 25.10.2001 г. № 136-ФЗ</t>
  </si>
  <si>
    <t>Земельный участок Ленина, д. 11</t>
  </si>
  <si>
    <t>Постановление Администрации МО "Мирнинский район" РС (Я) № 1449 от 11.10.2007 г.</t>
  </si>
  <si>
    <t>01.04.2008 г.</t>
  </si>
  <si>
    <t>14:37:000309:40</t>
  </si>
  <si>
    <t>Земельный участок ул. Комсомольская (спортивная площадка "Вымпел")</t>
  </si>
  <si>
    <t>Постановление Администрации МО "Мирнинский район" РС (Я) № 685 от 29.07.2011 г.</t>
  </si>
  <si>
    <t>14:37:000313:69</t>
  </si>
  <si>
    <t>Земельный участок ул. Московская , д. 1</t>
  </si>
  <si>
    <t>Постановление Администрации МО "Мирнинский район" РС (Я) № 1276 от 01.09.2008 г.</t>
  </si>
  <si>
    <t>Земельный участок</t>
  </si>
  <si>
    <t>14:37:000302:10</t>
  </si>
  <si>
    <t>Земельный участок (Уличное ещение 2 квартала)</t>
  </si>
  <si>
    <t>14:37:000000:69</t>
  </si>
  <si>
    <t>Земельный участок (Уличное ещение 9 квартала)</t>
  </si>
  <si>
    <t>14:37:000000:70</t>
  </si>
  <si>
    <t>Земельный участок (Линия электропередач к жилым домам по ул. Кузьмина)</t>
  </si>
  <si>
    <t>14:37:000000:1098</t>
  </si>
  <si>
    <t xml:space="preserve">Земельный участок (водовод от ТП "Гагарина" до фабрики № 3) </t>
  </si>
  <si>
    <t>Постановление АМО "Мирнниский район" № 542 от 15.04.2012 Об оформлении права постоянного (бессрочного) пользованияземельным участком Администрации МО "Город Мирный" под объект "Водовод от ТП "Гагарина" до фабрики № 3"</t>
  </si>
  <si>
    <t>постоянное бессрочное пользование</t>
  </si>
  <si>
    <t>14:37:000000:79</t>
  </si>
  <si>
    <t xml:space="preserve">Земельный участок (городской коллектор КНС - школа № 8) </t>
  </si>
  <si>
    <t>Постановление МАО "Мирнинский район" № 1500 от 27.12.2011 Об оформлении права постоянного (бессрочного) пользования земельным участком Администрации МО "Город Мирный" под объект "Городской коллектор КНС - школа № 8"</t>
  </si>
  <si>
    <t>г. Мирный</t>
  </si>
  <si>
    <t>14:37:000340:94</t>
  </si>
  <si>
    <t xml:space="preserve">Земельный участок (Теплица) </t>
  </si>
  <si>
    <t>Постановление АМО "Мирнинский район" № 791 от 14.10.2010 Об оформлении права постоянного (бессрочного) пользования земельным участком Администрации МО "Город Мирный" под объект "Теплица"</t>
  </si>
  <si>
    <t xml:space="preserve">Земельный участок (спортивная площадка Вымпел) </t>
  </si>
  <si>
    <t>Постановление АМО Мирнинский район № 685 от 29.07.2011 Об оформлении права постоянного бессрочного пользования земельным участком Администрации МО "Город Мирный" под объект "Спортивная площадка "Вымпел"</t>
  </si>
  <si>
    <t>14:37:000311:270</t>
  </si>
  <si>
    <t>Земельный участок (площадь 30-летия Победы)</t>
  </si>
  <si>
    <t>Постановление Правительства РС (Я) № 29 от 30.01.2003, передаточный акт от 03.03.2009 № 1_МС-09</t>
  </si>
  <si>
    <t xml:space="preserve">Земельный участок (памятный мемориал В.Т. Тихонова) </t>
  </si>
  <si>
    <t>Постановление № 1274 от 01.09.2008 Об оформлении земельного участка в постоянное бессрочное пользование МО "Город мирный" под эксплуатацию помятного  мемориала В.Т. Тихонова</t>
  </si>
  <si>
    <t>Земельный участок (сульптурная группа "Вилюйское кольцо")</t>
  </si>
  <si>
    <t>Постановление № 1275 от 01.09.2008 Об оформлении земельного участка в постоянное бессрочное пользование МО "Город Мирый" под объект Скульптурная группа "Вилюйское кольцо"</t>
  </si>
  <si>
    <t xml:space="preserve"> постоянное бессрочное пользование</t>
  </si>
  <si>
    <t>14:37:000220:126</t>
  </si>
  <si>
    <t>Земельный участок(въездной знак)</t>
  </si>
  <si>
    <t>Постановление АМО "Мирнинский район" № 183 от 10.03.2011 Об оформлении</t>
  </si>
  <si>
    <t>14:37:000319:5</t>
  </si>
  <si>
    <t xml:space="preserve">Земельный участок (тепловой пункт Энергетик) </t>
  </si>
  <si>
    <t xml:space="preserve">Постановление АМО Мирнинский район № 870 от 06.09.2011 Об оформлении права постоянного бессрочного пользования земельным участком Администрации МО "Город Мирный" под тепловой пункт "Энергетик" </t>
  </si>
  <si>
    <t>14:37:000323:14</t>
  </si>
  <si>
    <t xml:space="preserve">Земельный участок (городской коллектор 23 квартале) </t>
  </si>
  <si>
    <t>Постановление АМО Мирнинский район № 112 от 11.02.2011 Об оформлении права постоянного бессрочного пользования земельным участком Администрации МО "Город Мирный" под объект "Городской коллектор 23 квартал"</t>
  </si>
  <si>
    <t>14:37:000000:78</t>
  </si>
  <si>
    <t xml:space="preserve">Земельный участок (городской коллектор по ул. Московская) </t>
  </si>
  <si>
    <t>Постановление АМО "Мирнинский район" № 1524 от 30.12.2011 Об оформлении</t>
  </si>
  <si>
    <t>14:37:000000:76</t>
  </si>
  <si>
    <t xml:space="preserve">Земельный участок (городской коллектор 13 квартал) </t>
  </si>
  <si>
    <t>Постановление АМО "Мирнинский район" № 1209 от 10.11.2011 Об оформлении</t>
  </si>
  <si>
    <t>14:37:000000:1121</t>
  </si>
  <si>
    <t>Земельный участок (Городской коллектор 7 квартала)</t>
  </si>
  <si>
    <t>Постановление АМО "Мирнинский район" № 110 от 11.02.2011  Об оформлении права постоянного (бессрочного) пользования земельным участком Администрации МО "Город Мирный" под объект "Городской коллектор 7 квартал"</t>
  </si>
  <si>
    <t>14:37:000000:1122</t>
  </si>
  <si>
    <t xml:space="preserve">Земельный участок (городской коллектор 24 квартала) </t>
  </si>
  <si>
    <t xml:space="preserve">Постановление АМО "Мирнинский район" 1271 от 22.11.2011 Об оформлении права постоянного (бессрочного) пользования земельным участком Администрации МО "Город Мирный" под городской коллектор 24 квартала </t>
  </si>
  <si>
    <t>14:37:000407:12</t>
  </si>
  <si>
    <t>Земельный участок (Часть здания.Гараж. Здание Склад )</t>
  </si>
  <si>
    <t>Постановление 1207 от 10.11.2011 Об оформлении права постоянного (бессрочного) пользования земельным участком Администрации МО "Город Мирный" под объект "Часть здания. Гараж", "Здание. Гараж"</t>
  </si>
  <si>
    <t>14:37:00407:13</t>
  </si>
  <si>
    <t xml:space="preserve">Земельный участок (Здание. Административно-бытовой корпус) </t>
  </si>
  <si>
    <t>Постановление  1208 10.11.2011 Об оформлении права постоянного (бессрочного) пользования земельным участком Администрации МО "Город  Мирный" под объект "Здание.Админимтративно-бытовой корпус"</t>
  </si>
  <si>
    <t>Постановление АМО Мирнинский район от 25.07.2013 № 1235 Об оформлении права постоянного (бессрочного) пользования земельным участком Администрации МО Город Мирный под объект Сети 3 квартала</t>
  </si>
  <si>
    <t>14:37:000000:1113</t>
  </si>
  <si>
    <t xml:space="preserve">Земельный участок (по стоительсво объекта газоснабжение жилых домов 19 квартала) </t>
  </si>
  <si>
    <t>Постановление АМО Мирнинский район от 25.03.2013 № 492 Об оформлении права постоянного бессрочного пользования земельным участком Администрации МО "Город Мирный" под строительство объекта "г.Мирный. Газоснабжение индивидуальных жилых домов 19 квартала и района улицы весенняя, производственной базы МАУ "ГЖКХ" Администрации МО "Город Мирный"</t>
  </si>
  <si>
    <t>14:37:000326:55</t>
  </si>
  <si>
    <t>Постановление АМО Мирнинский район от 05.03.2013 № 335 Об оформлении права постоянного бессрочного пользования земельным участком Администрации МО "Город Мирный" под строительство объекта "г.Мирный. Газоснабжение индивидуальных жилых домов 19 квартала и района улицы весенняя, производственной базы МАУ "ГЖКХ" Администрации МО "Город Мирный"</t>
  </si>
  <si>
    <t>14:37:000000:1141</t>
  </si>
  <si>
    <t xml:space="preserve">Земельный участок (трасса газопровода к базе МПАТП) </t>
  </si>
  <si>
    <t>Постановление № 1370 от 19.08.2013 Об оформлении права постоянного (бессрочного) пользования земельным участком Администрации МО "Город Мирный" под строительство трассы газопровода к производственной базе МУП "МПАТП"</t>
  </si>
  <si>
    <t>14:37:000000:1146</t>
  </si>
  <si>
    <t>Земельный  участок  (Городской коллектор 22 квартала)</t>
  </si>
  <si>
    <t xml:space="preserve">Постановление № 533 от  25.04.2012 Об оформлении права постоянного (бессрочного)  пользования земельным участком Администрации МО "Город Мирный" под объект "Городской коллектор 22 квартала" </t>
  </si>
  <si>
    <t>14:37:000000:1143</t>
  </si>
  <si>
    <t>Земельный участок (уличное ещение 23 квартала) постоянное бессрочное пользование</t>
  </si>
  <si>
    <t>Постановление № 111 от 11.02.2011 "Об оформлении права постоянного (бессрочного) пользования земельным участком Администрации МО "Город Мирный" под объект "Уличное освещение 23 квартала"</t>
  </si>
  <si>
    <t>14:37:000216:60</t>
  </si>
  <si>
    <t xml:space="preserve">Земельный участок (под установку ПГБ-05-2У1 в составе 1 очереди строительства объекта "г.Мирный. Застройка микрорайона  Зареный. Квартал индивидуальных жилых домов. Газоснабжение" </t>
  </si>
  <si>
    <t>Постановление 1919 от 19.11.2013 "Об оформлении права постоянного бессрочного пользования земельным участком под установку ПГБ-05-2У1 (в составе 1 очереди строительства объекта: "г.Мирный. Застройка микрорайона Заречный. Квартал индивидуальных жилых домов. Газоснабжение") Администрации МО "Город Мирный"</t>
  </si>
  <si>
    <t>14:37:000323:5562</t>
  </si>
  <si>
    <t>Земельный участок (спортивная площадка Факел)</t>
  </si>
  <si>
    <t>Постановление № 1912 от 19.11.2013 "Об оформлении права постоянного (бессрочного) пользования земельным участком для целей, не связанных сос троительством, под установку объекта: спортивная площадка "Факел" Администрации МО "город Мирный"</t>
  </si>
  <si>
    <t>14:37:000323:5561</t>
  </si>
  <si>
    <t>Постановление 1920 от 19.11.2013 "Об оформлении права постоянного (бессрочного) пользования земельным участком  под объект "г.Мирный. Застройка XXIII квартала. Открытая волейбольно-баскетбольная площадка" Администрации МО "Город Мирный"</t>
  </si>
  <si>
    <t>14:37:000000:1149</t>
  </si>
  <si>
    <t xml:space="preserve">Земельный участок (под трассу наружного газопровода 1 очереди строительства объекта "г. Мирный. Застройка м-на Заречный. Квартал индивидуальных жилых домов. Газоснабжение") </t>
  </si>
  <si>
    <t>Постановление 2087 от 10.12.2013 "Об оформлении права постоянного пользования земельным участком Администрации МО "Город Мирный" под трассу наружного газопровода (в составе 1 очереди строительства объекта: "г. Мирный. Застройка м-на Заречный. Квартал индивидуальных жилых домов. Газоснабжение")</t>
  </si>
  <si>
    <t>14:37:000000:1145</t>
  </si>
  <si>
    <t>Постановление 1714 от 28.10.2013 "Об оформлении права постоянного пользования земельным участком Администрации МО "Город Мирный" под трассу наружного газопровода (в составе 1 очереди строительства объекта: "г. Мирный. Застройка м-на Заречный. Квартал индивидуальных жилых домов. Газоснабжение")</t>
  </si>
  <si>
    <t>14:37:000000:1144</t>
  </si>
  <si>
    <t xml:space="preserve">Земельный участок под объект Городской парк </t>
  </si>
  <si>
    <t>Постановление 2064 от 06.12.2013 Об оформлении права бессрочного пользования земельным участком под объект Городской парк Администрации МО "Город Мирный"</t>
  </si>
  <si>
    <t>14:37:000306:239</t>
  </si>
  <si>
    <t xml:space="preserve">Земельный участок для размещения домов многоэтажной жилой постройки </t>
  </si>
  <si>
    <t>Поставление 2163 от 19.12.2013 Об оформлении права постоянного (бессрочного) пользования земельным участком под строительство объекта: "2-х этажный многоквартирный жилой дом" Администрации МО "Город Мирный"</t>
  </si>
  <si>
    <t>14:37:000000:1148</t>
  </si>
  <si>
    <t xml:space="preserve">Земельный участок (под строительство объекта: трасса наружного газопровода (1 очередь строительства "г.Мирный. Газоснабжение индивидуальных жилых домов 19 квартала и района улицы Весенняя, производственной базы МАУ "ГЖКХ")  </t>
  </si>
  <si>
    <t>Постановление 1790 от 05.11.2013 Об оформлении права постоянного (бессрочного) пользования земельным участком под строительство объекта: трасса наружного газопровода (1 очередь строительства "г.Мирный. Газоснабжение индивидуальных жилых домов 19 квартала и района улицы Весенняя, производственной базы МАУ "ГЖКХ")  Администрации МО "Город Мирный"</t>
  </si>
  <si>
    <t>14:37:000324:3147</t>
  </si>
  <si>
    <t xml:space="preserve">Земельный участок (под строительство объекта г. Мирный. Застройка XXIV квартала. Детская спортивная площадка" </t>
  </si>
  <si>
    <t>Постановление 83 от 23.01.2014 Об оформлении права  постоянного (бесрочного) пользования земельным участком под строительство объекта: "г.Мирный. Застройка XXIV квартала. Детская спортивная площадка" Администрации МО "Город Мирный"</t>
  </si>
  <si>
    <t>14:37:000302:1972</t>
  </si>
  <si>
    <t xml:space="preserve">Земельный участок  (детская площадка) </t>
  </si>
  <si>
    <t>Постановление № 269 от 24.02.2014 Об оформлении права  постоянного (бесрочного) пользования земельным участком под строительство объекта: "Детская игровая площадка" Администрации МО "Город Мирный"</t>
  </si>
  <si>
    <t>14:37:000303:915</t>
  </si>
  <si>
    <t xml:space="preserve">Земельный участок  (оборудование детской  площадки по решению суда) </t>
  </si>
  <si>
    <t xml:space="preserve">Земельный участок (детская площадка) </t>
  </si>
  <si>
    <t>Постановление № 273 от 24.02.2014 Об оформлении права  постоянного (бесрочного) пользования земельным участком под строительство объекта: "Детская игровая площадка" Администрации МО "Город Мирный"</t>
  </si>
  <si>
    <t>14:37:000323:5735</t>
  </si>
  <si>
    <t>Постановление № 270 от 24.02.2014 Об оформлении права  постоянного (бесрочного) пользования земельным участком под строительство объекта: "Детская игровая площадка" Администрации МО "Город Мирный"</t>
  </si>
  <si>
    <t>14:37:000323:5736</t>
  </si>
  <si>
    <t>Постановление № 433 от 24.03.2014 Об оформлении права  постоянного (бесрочного) пользования земельным участком под строительство объекта: "Детская игровая площадка" Администрации МО "Город Мирный"</t>
  </si>
  <si>
    <t>14:37:000306:245</t>
  </si>
  <si>
    <t>Земельный участок  (2-х этажный многоквартирный жилой дом) п</t>
  </si>
  <si>
    <t>Постановление № 540 от 03.04.2014 Об оформлении права постоянного (бессрочного) пользования земельным участком под строительство объекта "2-х этажный многоквартирный жилой дом" Администрации МО "Город Мирный"</t>
  </si>
  <si>
    <t>остоянное бессрочное пользование</t>
  </si>
  <si>
    <t>14:37:000219:38</t>
  </si>
  <si>
    <t xml:space="preserve">Земельный участок под эксплуатацию городского кладбища </t>
  </si>
  <si>
    <t>Постановление АМО "Мирнинский райоен" № 844 от 19.05.2014 Об оформлении права постоянного (бессрочного) пользования земельным участком под эксплуатацию городского кладбища</t>
  </si>
  <si>
    <t>14:37:000307:1152</t>
  </si>
  <si>
    <t>Постановление № 181 от 10.02.2014 Об оформлении права постоянного (бессрочного) пользования земельным участком под строительство объекта "Детская игровая площадка" Администрации МО "Город Мирный"</t>
  </si>
  <si>
    <t>14:37:000402:685</t>
  </si>
  <si>
    <t>Постановление № 712 от 30.04.2014 Об оформлении права постоянного (бессрочного) пользования земельным участком под строительство объекта "Детская игровая площадка" Администрации МО "Город Мирный"</t>
  </si>
  <si>
    <t>14:37:000302:1982</t>
  </si>
  <si>
    <t xml:space="preserve">Земельный участок (городская доска почета) </t>
  </si>
  <si>
    <t>Постановление № 711 от 30.04.2014 Об оформлении права постоянного (бессрочного) пользования земельным участком под строительство объекта "Городская доска почета" Администрации МО "Город Мирный"</t>
  </si>
  <si>
    <t>14:37:000000:3153</t>
  </si>
  <si>
    <t>Земельный участок (под объект Газоснабжение производственной базы МУП "МПАТП" )</t>
  </si>
  <si>
    <t>Постановление АМО "Мирнинский район"    № 0122 от 29.01.2015 Об оформлении права постоянного (бессрочного) пользования земельным участком под объект "Газоснабжение производственной базы МУП "МПАТП" Администрации МО "Город Мирный"</t>
  </si>
  <si>
    <t>14:37:000301:67</t>
  </si>
  <si>
    <t>Земельный участок (под жилую застройку)</t>
  </si>
  <si>
    <t>Постановление АМО "Город Мирный" № 1101 от 19.12.2013 "Об изъятии земельного участка под многоквартирным домом с изъятием жилых помещений для муниципальных нужд"</t>
  </si>
  <si>
    <t>14:37:000301:68</t>
  </si>
  <si>
    <t>Постановление АМО "Город Мирный" № 357 от 18.06.2014 "Об изъятии земельного участка под многоквартирным домом с изъятием жилых помещений для муниципальных нужд"</t>
  </si>
  <si>
    <t>14:37:000302:1751</t>
  </si>
  <si>
    <t>Земельный участок (под памятник Солдатову)</t>
  </si>
  <si>
    <t>Постановление о присвоении адресов объектам адресации, расположенным по ул. Ойунского в г. Мирном от 08.12.2021 № 1374. присвоить адрес Ойунского з/у 30б.</t>
  </si>
  <si>
    <t>14:37:000227:71</t>
  </si>
  <si>
    <t>Земельный участок (сторожка)</t>
  </si>
  <si>
    <t>передаточный акт 4-М от 13.06.2006</t>
  </si>
  <si>
    <t>14:37:000000:3151</t>
  </si>
  <si>
    <t xml:space="preserve">Земельный участок (тротуар от Вилюйского кольца до моста) </t>
  </si>
  <si>
    <t>Постановление АМО "Мирнинский район" № 0395 от 27.02.2015 Об оформлении права постоянного (бессрочного) пользования земельным участком под строительством объекта "Благоустройство левой стороны дороги, ведущей к мосту через р.Ирелях" Администрации МО "Город Мирный"</t>
  </si>
  <si>
    <t>14:37:000219:169</t>
  </si>
  <si>
    <t xml:space="preserve">Земельный участок под установку объекта "Детская спортивная площадка "(п.Верхний) </t>
  </si>
  <si>
    <t>Постановление АМО "Мирнинский район" № 0394 от 27.02.2015 Об оформлении права постоянного бессрочного пользования земельным участком под установку объекта "Детская спортивная площадка" Администрации МО "Город Мирный"</t>
  </si>
  <si>
    <t>Р. 879 от 25.08.2016 Об оформлении МКУ "УСКиМП" МО "Город Мирный" права постоянного (бессрочного) пользования земельным устком с кадастровым 14:37:000219:169</t>
  </si>
  <si>
    <t>14:37:000000:3152</t>
  </si>
  <si>
    <t xml:space="preserve">Земельный участок (минерализованная полоса) </t>
  </si>
  <si>
    <t>Постановление АМО "Мирнинский район" № 0393 от 27.02.2015 Об оформлении права постоянного (бессрочного) пользования участком под размещение объекта "Создание защитной противопожарной минерализованной полосы" Администрации МО "Город Мирный"</t>
  </si>
  <si>
    <t>14:37:000324:3204</t>
  </si>
  <si>
    <t xml:space="preserve">Земельный участок (детская игровая площадка) </t>
  </si>
  <si>
    <t>Постановление АМО "Мирнинский район" № 1445 от 06.07.2014 "Об оформлении права постоянного (бессрочного) пользования земельным участком под строительство объекта "Детская  игровая площадка" Администрации МО "Город Мирный"</t>
  </si>
  <si>
    <t>14:37:000310:49</t>
  </si>
  <si>
    <t>Земельный участок (сквер Х квартал)</t>
  </si>
  <si>
    <t>Передаточный акт от 03.03.2009 № 1-МС-09</t>
  </si>
  <si>
    <t>14:37:000000:3182</t>
  </si>
  <si>
    <t xml:space="preserve">Земельный участок (сети ТВК п.Газовик) </t>
  </si>
  <si>
    <r>
      <t>Постановление  городской Администрации от 18.08.2015 № 896 Об оформлении права</t>
    </r>
    <r>
      <rPr>
        <b/>
        <i/>
        <sz val="10"/>
        <rFont val="Arial"/>
        <family val="2"/>
        <charset val="204"/>
      </rPr>
      <t xml:space="preserve"> постоянного (бессрочного) пользования</t>
    </r>
    <r>
      <rPr>
        <sz val="10"/>
        <rFont val="Arial"/>
        <family val="2"/>
        <charset val="204"/>
      </rPr>
      <t xml:space="preserve"> земельным участком под объект "Сети ТВК п. Газовик" для нужд Администрации МО "Город Мирный"</t>
    </r>
  </si>
  <si>
    <t>аренда МУП Коммунальщик д/а 55А/20м от 03.12.2020</t>
  </si>
  <si>
    <t>14:37:000204:49</t>
  </si>
  <si>
    <t xml:space="preserve">Земельный участок (ещение автомобильных дорог и улиц г. Мирного(наружное ещение кл. Мухтуйская) </t>
  </si>
  <si>
    <r>
      <t xml:space="preserve">Постановление  городской Администрации от 27.08.2015 № 911 Об оформлении права </t>
    </r>
    <r>
      <rPr>
        <b/>
        <i/>
        <sz val="10"/>
        <rFont val="Arial"/>
        <family val="2"/>
        <charset val="204"/>
      </rPr>
      <t>постоянного (бессрочного) пользования</t>
    </r>
    <r>
      <rPr>
        <sz val="10"/>
        <rFont val="Arial"/>
        <family val="2"/>
        <charset val="204"/>
      </rPr>
      <t xml:space="preserve"> земельным участком под объект "Освещение автомобильных дорог и улиц г. Мирного (наружное освещение ул. Мухтуйской)" для нужд Администрации МО "Город Мирный"</t>
    </r>
  </si>
  <si>
    <t>14:37:000323:5760</t>
  </si>
  <si>
    <r>
      <t xml:space="preserve">Постановление АМО "Мирнинский район" № 0182 от 05.02.2015 Об оформлении права </t>
    </r>
    <r>
      <rPr>
        <b/>
        <i/>
        <sz val="10"/>
        <rFont val="Arial"/>
        <family val="2"/>
        <charset val="204"/>
      </rPr>
      <t>постоянного (бессрочного) пользования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земельным участком под скейтпарк Администрации МО "Город Мирный"</t>
    </r>
  </si>
  <si>
    <t>Земельный участок (под магазином Темп)</t>
  </si>
  <si>
    <t>14:37:000000:3196</t>
  </si>
  <si>
    <t xml:space="preserve">Земельный участок (газоснабжение индивидуальных жилых домов 19 квартала и района улицы весенняя производственной базы МАУ "ГЖКХ") </t>
  </si>
  <si>
    <r>
      <t xml:space="preserve">Постановление № 278 от 21.03.2016 Об оформлении права </t>
    </r>
    <r>
      <rPr>
        <b/>
        <i/>
        <sz val="10"/>
        <rFont val="Arial"/>
        <family val="2"/>
        <charset val="204"/>
      </rPr>
      <t>постоянного (бессрочного) пользования</t>
    </r>
    <r>
      <rPr>
        <sz val="10"/>
        <rFont val="Arial"/>
        <family val="2"/>
        <charset val="204"/>
      </rPr>
      <t xml:space="preserve"> земельным участклм под объект г.Мирный. газоснабжение индивидуальных жилых домов 19 квартала и района улицы весенняя производственной базы МАУ "ГЖКХ"</t>
    </r>
  </si>
  <si>
    <t>постоянное бессрочное пользование (107293 от 04.04.2016)</t>
  </si>
  <si>
    <t>14:37:000105:216</t>
  </si>
  <si>
    <t xml:space="preserve">Земельный участок (пункт передержки безнадзорных животных) </t>
  </si>
  <si>
    <t>Постановление № 1087 от 11.10.2016 Об оформлении права постоянного (бессрочного) пользования земельнымземельным участком с кадастровым номером 14:37:000105:2016 под объект "пункт передержки безнадзорных животных"</t>
  </si>
  <si>
    <t>постоянное бессрочное пользование (выписка 24.10.2016)</t>
  </si>
  <si>
    <t xml:space="preserve">Земельный участок (под строительство многовартирного дома) </t>
  </si>
  <si>
    <t>14:37:000310:647</t>
  </si>
  <si>
    <t>Постановление № 1086 от 11.10.2016 Об оформлении права постоянного (бессрочного) пользования земельным уачтском с кадстровым номером 14:37:000310:646 под строительство многоквартирного жилого дома</t>
  </si>
  <si>
    <t>14:37:000402:713</t>
  </si>
  <si>
    <t>Постановление городской Администрации № 84 от 25.01.2017 "Об оформлении права постоянного (бессрочного) пользования земельного участка с кадастровым номером 14:37:000402:713 для Администрации МО "город Мирный"</t>
  </si>
  <si>
    <t>постоянное бессрочное пользование выписка из ЕГРН от 20.02.2017</t>
  </si>
  <si>
    <t>14:37:000307:2</t>
  </si>
  <si>
    <t xml:space="preserve">Земельный участок </t>
  </si>
  <si>
    <t>Постановление городской Администрации № 1697 от 19.12.2016 "Об оформлении права постоянного (бессрочного) пользования земельным участком (кадастровый номер 14:37:000307:2 для Администрации МО "город Мирный"</t>
  </si>
  <si>
    <t>постоянное бессрочное пользование выписка из ЕГРН от 10.02.2017</t>
  </si>
  <si>
    <t>14:37:000223:47</t>
  </si>
  <si>
    <t>Р. № 455 от 13.10.2017 О принятии в казну МО "Город Мирный" Мирнинского района Респубилики Саха (Якутия) земельного участка</t>
  </si>
  <si>
    <t>14:37:000323:5800</t>
  </si>
  <si>
    <t>р. № 404 от 12.10.2018 О принятии земельного участка в казну МО "город мирный"</t>
  </si>
  <si>
    <t>14:37:000402:722</t>
  </si>
  <si>
    <t>р. № 405 от 12.10.2018 О принятии земельного участка в казну МО "Город Мирный"</t>
  </si>
  <si>
    <t>14:37:000323:5765</t>
  </si>
  <si>
    <t>р. № 411 от 19.10.2018 О принятии земельного участка в казну МО "Город Мирный"</t>
  </si>
  <si>
    <t>14:37:000104:105</t>
  </si>
  <si>
    <t>р. от 30.11.2018 О принятии земельного учатска в казну МО "Город Мирный"</t>
  </si>
  <si>
    <t>собственность 14:37:000104:105-14/016/2018-2 от 13.08.2018 / Постоянное (бессрочное пользование 14:37:000104:105-14/016/2018-1 от 01.08.2018</t>
  </si>
  <si>
    <t>14:37:000000:3291</t>
  </si>
  <si>
    <t>р. от 11.12.2018 № 537 О принятии земельного участка в казну МО "Город Мирный"</t>
  </si>
  <si>
    <t>изначально под лыжную трассу, в н.в. Под зону отдыха Ирелях</t>
  </si>
  <si>
    <t>14:37:000317:175</t>
  </si>
  <si>
    <t xml:space="preserve">р. 68 от 31.01.2019 О принятии земельного участка в казну МО "Город Мирный" </t>
  </si>
  <si>
    <t>принято от ак алроса</t>
  </si>
  <si>
    <t>14:37:000220:77</t>
  </si>
  <si>
    <t>р. от 05.04.2019 № 151 О принятии в казну земельного участка в казну МО "Город Мирный</t>
  </si>
  <si>
    <t>Постоянное бессрочное от 06.03.2019 за Админгистрацией МО "Город Мирный" (выписка из ЕГРН)</t>
  </si>
  <si>
    <t>14:37:000111:42</t>
  </si>
  <si>
    <t>р. № 202 от 13.05.2019 О принятии земельного участка в казну МО "Город Мирный"</t>
  </si>
  <si>
    <t>14:37:000323:5747</t>
  </si>
  <si>
    <t>Постановление № 827 от 01.07.2019 "О принятии памятника "Воинам не вернувшимся с необъявленной войны посвящается", земельного участка 14:37:000323:5747 в казну МО "Город Мирный"</t>
  </si>
  <si>
    <t>участок под памятником "Воинам не вернувшимся в необъявленной войны посвящается"</t>
  </si>
  <si>
    <t>14:16:000000:5041</t>
  </si>
  <si>
    <t>Доля 7186/100000 на земельный участок общей площадью 211072 м2,  общей кадаровой стоимостью 31660,8 руб.</t>
  </si>
  <si>
    <t>выписка из ЕГРН (общая долевая собственность 7186/100000 14:16:000000:5041-14/050/2019-3)</t>
  </si>
  <si>
    <t>РС (Я) , р-н Мирнинский, между поселками Светлый и Маркова, вдоль магистрального газопровода "Мирный-Айхал-Удачный"</t>
  </si>
  <si>
    <t>14:37:000226:559</t>
  </si>
  <si>
    <t xml:space="preserve">Распоряжение № 434 от 10.10.2019 О принятии земельного участка в казну МО "Город Мирный" </t>
  </si>
  <si>
    <t>зу под дорогу Заречный</t>
  </si>
  <si>
    <t>14:37:000228:202</t>
  </si>
  <si>
    <t>Распоряджение № 64 от 03.02.2020 О принятии земельного участка в казну МО "Город Мирный" Мирнинского района Республики Саха (Якутия)</t>
  </si>
  <si>
    <t>14:37:000323:6012</t>
  </si>
  <si>
    <t>Распоряжение № 188 от 06.05.2020 О принятии земельного участка в казну МО "Город Мирный"</t>
  </si>
  <si>
    <t>14:37:000223:1937</t>
  </si>
  <si>
    <t>Распоряжение № 551 от 30.12.2019 О принятии земельных участков в казну МО "Город Мирный"</t>
  </si>
  <si>
    <t>14:37:000223:1938</t>
  </si>
  <si>
    <t>Распоряжение № 549 от 30.12.2019 О принятии земельных участков в казну МО "Город Мирный"</t>
  </si>
  <si>
    <t>14:37:000223:1939</t>
  </si>
  <si>
    <t>Распоряжение № 550 от 30.12.2019 О принятии земельных участков в казну МО "Город Мирный"</t>
  </si>
  <si>
    <t>14:37:000000:3635</t>
  </si>
  <si>
    <t>Распоряжение № 205 от 25.05.2021 О принятии земельного участка в казну МО "Город Мирный"</t>
  </si>
  <si>
    <t>г. Мирный,  дор. Мостовая, з/у 1</t>
  </si>
  <si>
    <t>Постановление от 08.07.2022 № 796 "Об оформлении МКУ "УЖКХ" МО "Город Мирный" Мирнинского района Республики Саха (Якутия) права постоянного (бессрочного) пользования на земельный участок с кадастровым номером 14:37:000000:3635</t>
  </si>
  <si>
    <t>14:37:000334:213</t>
  </si>
  <si>
    <t>Распоряжение № 210 от 28.05.2021 О принятии земельного участка в казну МО "Город Мирный"</t>
  </si>
  <si>
    <t>Постановление от 05.09.2022 № 1135 "Об оформлении МКУ "УЖКХ" МО "Город Мирный" Мирнинского района Республики Саха (Якутия) права постоянного (бессрочного) пользования на земельный участок с кадастровым номером 14:37:000334:213</t>
  </si>
  <si>
    <t>14:37:000105:221</t>
  </si>
  <si>
    <t>Распоряжение № 218 от 01.06.2021 О принятии земельного участка в казну МО "Город Мирный"</t>
  </si>
  <si>
    <t>14:37:000000:3274</t>
  </si>
  <si>
    <t>Распоряжение № 219 от 01.06.2021 О принятии земельного участка в казну МО "Город Мирный"</t>
  </si>
  <si>
    <t>14:37:000407:26</t>
  </si>
  <si>
    <t>Распоряжение № 370 от 29.07.2021 О принятии земельных учатсков в казну МО "Город Мирный" Мирнинского района Республики Саха (Якутия)</t>
  </si>
  <si>
    <t>14:37:000230:201</t>
  </si>
  <si>
    <t>Распоряжение № 151 от 30.03.2022 О принятии земельного учатска в казну МО "Город Мирный" Мирнинского района Республики Саха (Якутия)</t>
  </si>
  <si>
    <t>Постоянное (бессрочное) пользование МБУ "Мемориал" от 03.02.2022 № 14:37:000230-201-14/050/2022-1</t>
  </si>
  <si>
    <t>14:37:000103:152</t>
  </si>
  <si>
    <t>Распоряжение о внесении изменений в реестр муниципальной собственности и казну МО "Город Мирный" от 04.04.2022 № 167</t>
  </si>
  <si>
    <t>база МПАТП / Постановление от 23.09.2021 № 1075 "О присвоении адресов объектам адресации, расположенным по ш. 50 лет Октября в г. Мирном/Распоряжением от 31.08.2023 № 410 изменена площадь и кадастровая стоимость</t>
  </si>
  <si>
    <t>аренда МПАТП от с 23.09.2021 по 22.09.2070</t>
  </si>
  <si>
    <t>14:37:000103:14</t>
  </si>
  <si>
    <t>Аренда ООО "Гермес" от 22.11.2021 по 21.11.2026</t>
  </si>
  <si>
    <t>14:37:000103:15</t>
  </si>
  <si>
    <t>Аренда Челпанов Е.А. от 15.08.2014 по 14.08.2023</t>
  </si>
  <si>
    <t>14:37:000000:3621</t>
  </si>
  <si>
    <t>Распоряжение от 08.07.2022 № 339 " О принятии в реестр муниципальной собственности и казну МО "Город Мирный" земельного участка с кадастровым номером 14:37:000000:3621"</t>
  </si>
  <si>
    <t>14:37:000401:318</t>
  </si>
  <si>
    <t>Распоряжение от 10.03.2023 № 106 " О принятии недвижимого имущества в казну МО "Город Мирный" Мирнинского района Республики Саха (Якутия)</t>
  </si>
  <si>
    <t>замельный участок под Памятником шахтерам</t>
  </si>
  <si>
    <t>14:37:000317:172</t>
  </si>
  <si>
    <t>Распоряжение гор.Адм. От 17.03.2023 № 123 "О принятии в реестр муниципальной собственности и казну МО "Город Мирный" земельных участков с кадастровыми номерами 14:37:000317:172, 14:37:000211:55, 14:37:000215:113, 14:37:000210:46"</t>
  </si>
  <si>
    <t>кубовая</t>
  </si>
  <si>
    <t>14:37:000211:55</t>
  </si>
  <si>
    <t>14:37:000215:113</t>
  </si>
  <si>
    <t>14:37:000210:46</t>
  </si>
  <si>
    <t>14:37:000305:692</t>
  </si>
  <si>
    <t>Распоряжение гор.Адм. От 04.04.2023 № 137 "О принятии в реестр муниципальной собственности и казну МО "Город Мирный" земельных участков с кадастровыми номерами 14:37:000305:692, 14:37:000305:691"</t>
  </si>
  <si>
    <t>зу напротив бассейна Кристалл</t>
  </si>
  <si>
    <t>ПБП МО "Мирнинский район"</t>
  </si>
  <si>
    <t>14:37:000305:691</t>
  </si>
  <si>
    <t>14:37:000111:1590</t>
  </si>
  <si>
    <t>Распоряжение гор.Адм. от 11.05.2023 № 202 "О принятии в реестр муниципальной собственности и казну МО "Город Мирный" земельных участков с кадастровыми номерами 14:37:000111:1730, 14:37:000111:1590"</t>
  </si>
  <si>
    <t>зу дом дружбы народов</t>
  </si>
  <si>
    <t>14:37:000356:39</t>
  </si>
  <si>
    <t>Земельный участок  (под домом)</t>
  </si>
  <si>
    <t>Распоряжение от 11.05.2023 № 203 О внесении изменений в реестр муниципальной стоимости и казну МО "Город Мирный"</t>
  </si>
  <si>
    <t>зу под выкупленным домом, дом в жилфонде</t>
  </si>
  <si>
    <t>земельный участок</t>
  </si>
  <si>
    <t>Распоряжение городской Администрации от 31.08.2023 № 410 "О внесении изменений в реестр муниципальной собственности и казну МО "Город Мирный"</t>
  </si>
  <si>
    <t>зу мпатп</t>
  </si>
  <si>
    <t>14:37:000103:160</t>
  </si>
  <si>
    <t>ПБП МКУ "УЖКХ"</t>
  </si>
  <si>
    <t>14:37:000223:2439</t>
  </si>
  <si>
    <t>Распоряжение гор.Адм. от 12.10.2023 № 453 "О принятии в реестр муниципальной собственности и казну МО "Город Мирный" земельного участка с кадастровым номером14:37:000223:2439"</t>
  </si>
  <si>
    <t>мусорная ниша</t>
  </si>
  <si>
    <t>14:37:000313:549</t>
  </si>
  <si>
    <t xml:space="preserve">земельный участок </t>
  </si>
  <si>
    <t>Распоряжение гор.Адм. от 01.12.2023 № 543 "О принятии в реестр муниципальной собственности и казну МО "Город Мирный" земельного участка с кадастровым номером14:37:000313:549"</t>
  </si>
  <si>
    <t>РФ, РС(Я), м.р-н Мирнинский, г.п. город Мирный, г. Мирный, ул. Московская, з/у 5в</t>
  </si>
  <si>
    <t>Арчи</t>
  </si>
  <si>
    <t>14:37:000000:3681</t>
  </si>
  <si>
    <t>Распоряжение гор.Адм. от 05.12.2023 № 547 "О принятии в реестр муниципальной собственности и казну МО "Город Мирный" земельного участка с кадастровым номером 14:37:000000:3681"</t>
  </si>
  <si>
    <t>РФ, РС(Я), м.р-н Мирнинский, г.п. город Мирный, г. Мирный, пл-ка Хвостохранилище, з/у 11а</t>
  </si>
  <si>
    <t>городской лес</t>
  </si>
  <si>
    <t>14:37:000107:77</t>
  </si>
  <si>
    <t>Распоряжение гор.Адм. От 05.02.2024 № 28 "О принятии в реестр муниципальной собственности и казну МО "Город Мирный" земельного участка с кадастровым номером 14:37:000107:77"</t>
  </si>
  <si>
    <t>городской парк (уч.77)</t>
  </si>
  <si>
    <t>14:37:000309:545</t>
  </si>
  <si>
    <t>Распоряжение гор.Адм. от 15.02.2024 № 30 "О принятии в реестр муниципальной собственности и казну МО "Город Мирный" земельного участка с кадастровым номером 14:37:000309:545"</t>
  </si>
  <si>
    <t>проезд 9 квартала</t>
  </si>
  <si>
    <t>14:37:000111:1831</t>
  </si>
  <si>
    <t>Распоряжение гор.Адм. от 24.01.2024 № 12 "О принятии в реестр муниципальной собственности и казну МО "Город Мирный" земельного участка с кадастровым номером 14:37:000111:1831"</t>
  </si>
  <si>
    <t>РФ, РС(Я), м.р-н Мирнинский, г.п. город Мирный, г. Мирный, проезд Строителей, з/у 4</t>
  </si>
  <si>
    <t>под МКД Строителей 4</t>
  </si>
  <si>
    <t>14:37:000206:27</t>
  </si>
  <si>
    <t>Земельный участок. Дорога, Мухтуйская</t>
  </si>
  <si>
    <t xml:space="preserve">Постановление МО "Мирнинский район" № 1151 от 06.08.2008 года </t>
  </si>
  <si>
    <t>14:37:000205:35</t>
  </si>
  <si>
    <t>14:37:000234:7</t>
  </si>
  <si>
    <t>14:37:000209:28</t>
  </si>
  <si>
    <t>14:37:000212:27</t>
  </si>
  <si>
    <t xml:space="preserve">Земельный участок Дорога, Интернациональная </t>
  </si>
  <si>
    <t>Постановление АМО "Мирнинский район" № 1147 от 06.08.2008 г.</t>
  </si>
  <si>
    <t xml:space="preserve">Земельный участок шоссе Кузакова </t>
  </si>
  <si>
    <t>Постановление МО "Мирнинский район" " 1012 от 16.07.2008 года</t>
  </si>
  <si>
    <t>14:37:000334:58</t>
  </si>
  <si>
    <t xml:space="preserve">Земельный участок Дорога, Комсомольская 14:37:000334:58 </t>
  </si>
  <si>
    <t>Постановление МО "Мирнинский район" № 366 от 18.05.2009 года</t>
  </si>
  <si>
    <t>14:37:000304:30</t>
  </si>
  <si>
    <t>Земельный участок Дорога, Комсомольская 14:37:000334:59</t>
  </si>
  <si>
    <t>14:37:000336:45</t>
  </si>
  <si>
    <t>Земельный участок Дорога, Комсомольская 14:37:000334:60</t>
  </si>
  <si>
    <t>14:37:000337:47</t>
  </si>
  <si>
    <t>Земельный участок Дорога, Комсомольская 14:37:000334:61</t>
  </si>
  <si>
    <t>14:37:000335:30</t>
  </si>
  <si>
    <t>Земельный участок Дорога, Комсомольская 14:37:000334:62</t>
  </si>
  <si>
    <t>14:37:000304:29</t>
  </si>
  <si>
    <t>Земельный участок Дорога, Комсомольская 14:37:000334:63</t>
  </si>
  <si>
    <t>14:37:000338:38</t>
  </si>
  <si>
    <t>Земельный участок Дорога, Комсомольская 14:37:000334:64</t>
  </si>
  <si>
    <t>14:37:000305:54</t>
  </si>
  <si>
    <t>Земельный участок Дорога, Комсомольская 14:37:000334:65</t>
  </si>
  <si>
    <t>14:37:000309:36</t>
  </si>
  <si>
    <t>Земельный участок Дорога, Комсомольская 14:37:000334:66</t>
  </si>
  <si>
    <t>14:37:000306:65</t>
  </si>
  <si>
    <t>Земельный участок Дорога, Комсомольская 14:37:000334:67</t>
  </si>
  <si>
    <t>14:37:000304:31</t>
  </si>
  <si>
    <t>Земельный участок Дорога, Комсомольская 14:37:000334:68</t>
  </si>
  <si>
    <t>14:37:000310:54</t>
  </si>
  <si>
    <t>Земельный участок Дорога, Комсомольская 14:37:000334:69</t>
  </si>
  <si>
    <t>14:37:000307:163</t>
  </si>
  <si>
    <t>Земельный участок Дорога, Комсомольская 14:37:000334:70</t>
  </si>
  <si>
    <t>14:37:000307:164</t>
  </si>
  <si>
    <t>Земельный участок Дорога, Комсомольская 14:37:000334:71</t>
  </si>
  <si>
    <t>14:37:000304:28</t>
  </si>
  <si>
    <t>Земельный участок Дорога, Комсомольская 14:37:000334:72</t>
  </si>
  <si>
    <t>14:37:000311:122</t>
  </si>
  <si>
    <t>Земельный участок Дорога, Комсомольская 14:37:000334:73</t>
  </si>
  <si>
    <t>14:37:000311:123</t>
  </si>
  <si>
    <t>Земельный участок Дорога, Комсомольская 14:37:000334:74</t>
  </si>
  <si>
    <t xml:space="preserve">14:37:000322:35 </t>
  </si>
  <si>
    <t xml:space="preserve">Земельный участок Дорога, Ленина </t>
  </si>
  <si>
    <t>Постановление МО "Мирнинский район" № 169 от 17.03.2009 года</t>
  </si>
  <si>
    <t>14:37:000304:21</t>
  </si>
  <si>
    <t>14:37:000323:247</t>
  </si>
  <si>
    <t>14:37:000302:70</t>
  </si>
  <si>
    <t>14:37:000323:248</t>
  </si>
  <si>
    <t>14:37:000303:114</t>
  </si>
  <si>
    <t>14:37:000212:29</t>
  </si>
  <si>
    <t xml:space="preserve">Земельный участок Дорога, Лесная </t>
  </si>
  <si>
    <t>Постановление АМО "Мирнинский район"№ 370 от 18.05.2009 года</t>
  </si>
  <si>
    <t>14:37:000234:9</t>
  </si>
  <si>
    <t>14:37:000213:40</t>
  </si>
  <si>
    <t>14:37:000209:29</t>
  </si>
  <si>
    <t>14:37:000207:27</t>
  </si>
  <si>
    <t xml:space="preserve">14:37:000336:44 </t>
  </si>
  <si>
    <t xml:space="preserve">Земельный участок ул. П. Лумумбы </t>
  </si>
  <si>
    <t>Постановление МО "Мирнинский район" № 1152 от 06.08.2008 года</t>
  </si>
  <si>
    <t>14:37:000304:18</t>
  </si>
  <si>
    <t>Земельный участок ул. П. Лумумбы</t>
  </si>
  <si>
    <t xml:space="preserve">14:37:000339:87 </t>
  </si>
  <si>
    <t>14:37:000340:42</t>
  </si>
  <si>
    <t xml:space="preserve">14:37:000343:50 </t>
  </si>
  <si>
    <t xml:space="preserve">Земельный участок ул. Московская </t>
  </si>
  <si>
    <t>Постановление МО "Мирнинский район" № 1014 от 16.07.2008 года</t>
  </si>
  <si>
    <t>14:37:000304:14</t>
  </si>
  <si>
    <t xml:space="preserve">14:37:000314:32 </t>
  </si>
  <si>
    <t>14:37:000311:121</t>
  </si>
  <si>
    <t>14:37:000304:5</t>
  </si>
  <si>
    <t>Земельный участок пр. Ленинградский</t>
  </si>
  <si>
    <t>Постановление АМО "Мирнинский район" от 31.07.2009 г. № 563</t>
  </si>
  <si>
    <t xml:space="preserve">Земельный участок ул. Звездная </t>
  </si>
  <si>
    <t>Постановление МО "Мирнинский район" № 1321 от 12.09.2008 года</t>
  </si>
  <si>
    <t>14:37:000330:35</t>
  </si>
  <si>
    <t xml:space="preserve">Земельный участок Некрасова </t>
  </si>
  <si>
    <t>Постановление МО "Мирнинский район" № 1150 от 06.08.2008г.</t>
  </si>
  <si>
    <t>ВРИ "Улично-дорожная сеть" (код 12.0.1)</t>
  </si>
  <si>
    <t>передано в постоянное (бессрочное) пользование МКУ "УЖКХ". Постановление 1222 от 22.09.2022</t>
  </si>
  <si>
    <t>14:37:000331:25</t>
  </si>
  <si>
    <t>передано в постоянное (бессрочное) пользование МКУ "УЖКХ". Постановление 1224 от 22.09.2022</t>
  </si>
  <si>
    <t>14:37:000304:17</t>
  </si>
  <si>
    <t>передано в постоянное (бессрочное) пользование МКУ "УЖКХ". Постановление 1305 от 10.10.2022</t>
  </si>
  <si>
    <t>14:37:000332:26</t>
  </si>
  <si>
    <t>передано в постоянное (бессрочное) пользование МКУ "УЖКХ". Постановление 1225 от 22.09.2022</t>
  </si>
  <si>
    <t>14:37:000333:27</t>
  </si>
  <si>
    <t>передано в постоянное (бессрочное) пользование МКУ "УЖКХ". Постановление 1223 от 22.09.2022</t>
  </si>
  <si>
    <t>14:37:000309:39</t>
  </si>
  <si>
    <t>Земельный участок Дорога, Ойунского</t>
  </si>
  <si>
    <t>Постановление АМО "Мирнинский район" РС (Я) от 22.12.2009 № 936</t>
  </si>
  <si>
    <t>-</t>
  </si>
  <si>
    <t>14:37:000304:42</t>
  </si>
  <si>
    <t>14:37:000310:55</t>
  </si>
  <si>
    <t>14:37:000305:56</t>
  </si>
  <si>
    <t>14:37:000306:66</t>
  </si>
  <si>
    <t>14:37:000301:78</t>
  </si>
  <si>
    <t>14:37:000301:79</t>
  </si>
  <si>
    <t>14:37:000302:72</t>
  </si>
  <si>
    <t>14:37:000304:40</t>
  </si>
  <si>
    <t>14:37:000000:3158</t>
  </si>
  <si>
    <t>14:37:000314:112</t>
  </si>
  <si>
    <t>14:37:000314:111</t>
  </si>
  <si>
    <t>14:37:000343:51</t>
  </si>
  <si>
    <t>Земельный участок Дорога, Первомайская 14/37/000343/51</t>
  </si>
  <si>
    <t>Постановление МО "Мирнинский район" № 170 от 17.03.2009 года</t>
  </si>
  <si>
    <t>14:37:000344:40</t>
  </si>
  <si>
    <t>Земельный участок Дорога, Первомайская 14/37/000343/52</t>
  </si>
  <si>
    <t>14:37:000304:22</t>
  </si>
  <si>
    <t>Земельный участок Дорога, Первомайская 14/37/000343/53</t>
  </si>
  <si>
    <t>14:37:000345:43</t>
  </si>
  <si>
    <t>Земельный участок Дорога, Первомайская 14/37/000343/54</t>
  </si>
  <si>
    <t xml:space="preserve">Земельный участок ул. Тихонова </t>
  </si>
  <si>
    <t>Постановление МО "Мирнинский район" " 1146 от 06.08.2008г.</t>
  </si>
  <si>
    <t xml:space="preserve">Земельный участок ул. Фрунзе </t>
  </si>
  <si>
    <t>Постановление МО "Мирниснкий район" № 369 от 18.05.2009 года</t>
  </si>
  <si>
    <t>передано в постоянное (бессрочное) пользование МКУ "УЖКХ". Постановление 1350 от 14.10.2022</t>
  </si>
  <si>
    <t>Земельный участок ул. Фрунзе</t>
  </si>
  <si>
    <t>передано в постоянное (бессрочное) пользование МКУ "УЖКХ". Постановление 1351 от 14.10.2022</t>
  </si>
  <si>
    <t>14:37:000342:43</t>
  </si>
  <si>
    <t>передано в постоянное (бессрочное) пользование МКУ "УЖКХ". Постановление 1349 от 14.10.2022</t>
  </si>
  <si>
    <t>14:37:000342:44</t>
  </si>
  <si>
    <t>передано в постоянное (бессрочное) пользование МКУ "УЖКХ". Постановление 1348 от 14.10.2022</t>
  </si>
  <si>
    <t>14:37:000343:52</t>
  </si>
  <si>
    <t>передано в постоянное (бессрочное) пользование МКУ "УЖКХ". Постановление 1347 от 14.10.2022</t>
  </si>
  <si>
    <t>14:37:000340:44</t>
  </si>
  <si>
    <t>передано в постоянное (бессрочное) пользование МКУ "УЖКХ". Постановление 1345 от 14.10.2022</t>
  </si>
  <si>
    <t>14:37:000304:25</t>
  </si>
  <si>
    <t>передано в постоянное (бессрочное) пользование МКУ "УЖКХ". Постановление 1344 от 14.10.2022</t>
  </si>
  <si>
    <t>14:37:000344:43</t>
  </si>
  <si>
    <t>передано в постоянное (бессрочное) пользование МКУ "УЖКХ". Постановление 1346 от 14.10.2022</t>
  </si>
  <si>
    <t>14:37:000341:41</t>
  </si>
  <si>
    <t>передано в постоянное (бессрочное) пользование МКУ "УЖКХ". Постановление 1342 от 14.10.2022</t>
  </si>
  <si>
    <t>14:37:000304:24</t>
  </si>
  <si>
    <t>передано в постоянное (бессрочное) пользование МКУ "УЖКХ". Постановление 1343 от 14.10.2022</t>
  </si>
  <si>
    <t>14:37:000345:49</t>
  </si>
  <si>
    <t>передано в постоянное (бессрочное) пользование МКУ "УЖКХ". Постановление 1341 от 14.10.2022</t>
  </si>
  <si>
    <t xml:space="preserve">14:37:000336:43 </t>
  </si>
  <si>
    <t xml:space="preserve">Земельный участок ул. Лазо </t>
  </si>
  <si>
    <t>Постановление МО "Мирнинский район" № 1141 от 06.08.2008г.</t>
  </si>
  <si>
    <t>передано в постоянное (бессрочное) пользование МКУ "УЖКХ". Постановление 1295 от 07.10.2022</t>
  </si>
  <si>
    <t>14:37:000337:45</t>
  </si>
  <si>
    <t>передано в постоянное (бессрочное) пользование МКУ "УЖКХ". Постановление 1286 от 07.10.2022</t>
  </si>
  <si>
    <t xml:space="preserve">14:37:000304:13 </t>
  </si>
  <si>
    <t>передано в постоянное (бессрочное) пользование МКУ "УЖКХ". Постановление 1294 от 07.10.2022</t>
  </si>
  <si>
    <t xml:space="preserve">14:37:000338:36 </t>
  </si>
  <si>
    <t>передано в постоянное (бессрочное) пользование МКУ "УЖКХ". Постановление 1287 от 07.10.2022</t>
  </si>
  <si>
    <t>Земельный участок Дорога, Дорожная</t>
  </si>
  <si>
    <t>Постановление МО "Мирнинский район" № 367 от 18.06.2009 года</t>
  </si>
  <si>
    <t>14:37:000234:8</t>
  </si>
  <si>
    <t>14:37:000212:28</t>
  </si>
  <si>
    <t>14:37:000213:39</t>
  </si>
  <si>
    <t>14:37:000345:50</t>
  </si>
  <si>
    <t xml:space="preserve">Земельный участок Дорога,Аммосова  </t>
  </si>
  <si>
    <t>Постановление от 17.03.2009 года № 171 "О внесении изменение АМО "Мирнинский район" РС (Я) № 1144 от 06.08.2008г. "Об оформлении земельного участка в постоянное (бессрочное) пользование МО "Город Мирный" под сооружение дорожного хозяйства ул. Аммосова"</t>
  </si>
  <si>
    <t>14:37:000304:34</t>
  </si>
  <si>
    <t>14:37:000341:42</t>
  </si>
  <si>
    <t>14:37:000309:38</t>
  </si>
  <si>
    <t>14:37:000338:39</t>
  </si>
  <si>
    <t>14:37:000335:31</t>
  </si>
  <si>
    <t>14:37:000304:33</t>
  </si>
  <si>
    <t>14:37:000305:55</t>
  </si>
  <si>
    <t>14:37:000333:29</t>
  </si>
  <si>
    <t>14:37:000331:27</t>
  </si>
  <si>
    <t>14:37:000301:77</t>
  </si>
  <si>
    <t>14:37:000329:22</t>
  </si>
  <si>
    <t>14:37:000322:11</t>
  </si>
  <si>
    <t>14:37:000326:46</t>
  </si>
  <si>
    <t>14:37:000000:3165</t>
  </si>
  <si>
    <t>14:37:000111:163</t>
  </si>
  <si>
    <t>14:37:000111:162</t>
  </si>
  <si>
    <t>Земельный участок Дорога, Бабушкина</t>
  </si>
  <si>
    <t>Постановление МО "Мирнинский район" от 17.03.2009 года № 166</t>
  </si>
  <si>
    <t>14:37:000304:38</t>
  </si>
  <si>
    <t>14:37:000332:27</t>
  </si>
  <si>
    <t>14:37:000304:37</t>
  </si>
  <si>
    <t>14:37:000333:30</t>
  </si>
  <si>
    <t>14:37:000334:59</t>
  </si>
  <si>
    <t>14:37:000335:32</t>
  </si>
  <si>
    <t>14:37:000337:49</t>
  </si>
  <si>
    <t>14:37:000338:40</t>
  </si>
  <si>
    <t>14:37:000337:48</t>
  </si>
  <si>
    <t>14:37:000304:39</t>
  </si>
  <si>
    <t>14:37:000338:41</t>
  </si>
  <si>
    <t>14:37:000341:43</t>
  </si>
  <si>
    <t>14:37:000344:47</t>
  </si>
  <si>
    <t>14:37:000345:52</t>
  </si>
  <si>
    <t>14:37:000304:43</t>
  </si>
  <si>
    <t>14:37:000326:30</t>
  </si>
  <si>
    <t xml:space="preserve">Земельный участок Дорога, Гагарина </t>
  </si>
  <si>
    <t>Постановление МО "Мирнинский район" № 1148 от 06.08.2009 года</t>
  </si>
  <si>
    <t>14:37:000328:41</t>
  </si>
  <si>
    <t>14:37:000304:19</t>
  </si>
  <si>
    <t>14:37:000331:26</t>
  </si>
  <si>
    <t>14:37:000333:28</t>
  </si>
  <si>
    <t>14:37:000304:20</t>
  </si>
  <si>
    <t>14:37:000335:29</t>
  </si>
  <si>
    <t>14:37:000305:53</t>
  </si>
  <si>
    <t>Постановление МО "Мирнинский район" № 174 от 17.03.2009 года</t>
  </si>
  <si>
    <t>14:37:000304:27</t>
  </si>
  <si>
    <t>14:37:000306:64</t>
  </si>
  <si>
    <t>14:37:000302:71</t>
  </si>
  <si>
    <t>14:37:000307:1</t>
  </si>
  <si>
    <t>14:37:000304:26</t>
  </si>
  <si>
    <t>14:37:000303:115</t>
  </si>
  <si>
    <t>14:37:000114:1</t>
  </si>
  <si>
    <t>Постановление МО "Мирнинский район" № 173 от 17.03.2009 года</t>
  </si>
  <si>
    <t>14:37:000228:179</t>
  </si>
  <si>
    <t>14:37:000103:12</t>
  </si>
  <si>
    <t>14:37:000223:389</t>
  </si>
  <si>
    <t>14:37:000111:149</t>
  </si>
  <si>
    <t>14:37:000111:150</t>
  </si>
  <si>
    <t>14:37:000227:39</t>
  </si>
  <si>
    <t>14:37:000227:40</t>
  </si>
  <si>
    <t>14:37:000111:151</t>
  </si>
  <si>
    <t>14:37:000322:36</t>
  </si>
  <si>
    <t>14:37:000304:23</t>
  </si>
  <si>
    <t>14:37:000324:227</t>
  </si>
  <si>
    <t>14:37:000317:77</t>
  </si>
  <si>
    <t>Земельный участок Дорога, Индустриальная</t>
  </si>
  <si>
    <t>14:37:000344:44</t>
  </si>
  <si>
    <t>14:37:000313:82</t>
  </si>
  <si>
    <t>14:37:000304:35</t>
  </si>
  <si>
    <t>14:37:000342:45</t>
  </si>
  <si>
    <t>передано в постоянное (бессрочное) пользование МКУ "УЖКХ". Постановление № 1304 от 10.10.2022</t>
  </si>
  <si>
    <t>14:37:000304:36</t>
  </si>
  <si>
    <t>Распоряжение от 03.10.2022 № 459 "О принятии земельных участков в казну МО "Город Мирный" Мирнинского района Республики Саха (Якутия)</t>
  </si>
  <si>
    <t>передано в постоянное (бессрочное) пользование МКУ "УЖКХ". Постановление 1289 от 07.10.2022</t>
  </si>
  <si>
    <t>14:37:000343:53</t>
  </si>
  <si>
    <t>передано в постоянное (бессрочное) пользование МКУ "УЖКХ". Постановление 1288 от 07.10.2022</t>
  </si>
  <si>
    <t>14:37:000346:29</t>
  </si>
  <si>
    <t>передано в постоянное (бессрочное) пользование МКУ "УЖКХ". Постановление 1290 от 07.10.2022</t>
  </si>
  <si>
    <t>14:37:000317:78</t>
  </si>
  <si>
    <t>передано в постоянное (бессрочное) пользование МКУ "УЖКХ". Постановление 1291 от 07.10.2022</t>
  </si>
  <si>
    <t>14:37:000317:79</t>
  </si>
  <si>
    <t>передано в постоянное (бессрочное) пользование МКУ "УЖКХ". Постановление 1292 от 07.10.2022</t>
  </si>
  <si>
    <t>14:37:000344:45</t>
  </si>
  <si>
    <t>передано в постоянное (бессрочное) пользование МКУ "УЖКХ". Постановление 1293 от 07.10.2022</t>
  </si>
  <si>
    <t>14:37:000345:53</t>
  </si>
  <si>
    <t>14:37:000314:3</t>
  </si>
  <si>
    <t>Земельный участок ул. Солдатова</t>
  </si>
  <si>
    <t>Постановление МО "Мирнинский район" № 1142 от 06.08.2008 года</t>
  </si>
  <si>
    <t xml:space="preserve">Земельный участок ул. Солдатова </t>
  </si>
  <si>
    <t>14:37:000324:220</t>
  </si>
  <si>
    <t>14:37:000224:54</t>
  </si>
  <si>
    <t xml:space="preserve">Земельный участок Амакинская </t>
  </si>
  <si>
    <t>Постановление МО "Мирнинский раойн" № 1145 от 06.08.2009 года</t>
  </si>
  <si>
    <t>14:37:000235:4</t>
  </si>
  <si>
    <t>Земельный участок Соболева</t>
  </si>
  <si>
    <t>Постановление МО "Мирнинский район" № 368 от 18.05.2009года</t>
  </si>
  <si>
    <t>14:37:000231:5</t>
  </si>
  <si>
    <t xml:space="preserve">Земельный участок Соболева </t>
  </si>
  <si>
    <t>14:37:000226:178</t>
  </si>
  <si>
    <t>14:37:000225:19</t>
  </si>
  <si>
    <t>14:37:000225:20</t>
  </si>
  <si>
    <t>14:37:000202:34</t>
  </si>
  <si>
    <t>14:37:000000:3156</t>
  </si>
  <si>
    <t>14:37:000226:176</t>
  </si>
  <si>
    <t>14:37:000224:57</t>
  </si>
  <si>
    <t>14:37:000000:1126</t>
  </si>
  <si>
    <t>Земельный участок  (автодорога от пр. Ленинградский на плотину)</t>
  </si>
  <si>
    <t>Постановление 1319 от 09.08.2013 Об оформлении права посточнного (бессрочного пользования земельным участком Администрации МО "Город мирный" под объект "Автодорога от проспекта Ленинградский на плотину"</t>
  </si>
  <si>
    <t>14:37:000000:1116</t>
  </si>
  <si>
    <t>Земельный участок (автодорога Комосомольская - общественные огороды)</t>
  </si>
  <si>
    <t>Постановление Адм. "Мирнинский район" от 19.04.2013 № 702</t>
  </si>
  <si>
    <t>14:37:000000:1125</t>
  </si>
  <si>
    <t>Земельный участок под объект Дорога (улица Павлова)</t>
  </si>
  <si>
    <t>Постановление АМО Мирнинский район от 24.07.2013 № 1225 Об оформлении права постоянного (бессрочного) пользования земельным участком Администрации МО "Город Мирный" под объект Дорога (улица Павлова)</t>
  </si>
  <si>
    <t>14:37:000324:142</t>
  </si>
  <si>
    <t>14:37:000324:139</t>
  </si>
  <si>
    <t>14:37:000111:54</t>
  </si>
  <si>
    <t>14:37:000226:448</t>
  </si>
  <si>
    <t>Земельный участок  (строительство дороги ул.Сунтарская)</t>
  </si>
  <si>
    <t>Постановление АМО "Мирнинский район" № 72 от 23.01.2014 Об оформлении права постоянного (бессрочного) пользования земельным</t>
  </si>
  <si>
    <t>14:37:000226:457</t>
  </si>
  <si>
    <t>Земельный участок (строительство дороги ул. Майская)</t>
  </si>
  <si>
    <t>Постановление АМО "Мирнинский район" № 78 от 23.01.2014 Об оформлении права постоянного (бессрочного) пользования земельным участком под объект улично-дорожной сети (ул. Майская) Администрации МО "Город Мирный"</t>
  </si>
  <si>
    <t>14:37:000226:453</t>
  </si>
  <si>
    <t>Земельный участок (строительство дороги ул. Мира)</t>
  </si>
  <si>
    <t>Постановление АМО "Мирнинский район" № 63 от 23.01.2014 Об оформлении права постоянного (бессрочного) пользования земельным участком под объект улично-дорожной сети (ул. Мира) Администрации МО "Город Мирный"</t>
  </si>
  <si>
    <t>14:37:000226:458</t>
  </si>
  <si>
    <t>Земельный участок (строительство дороги ул. Юбилейная)</t>
  </si>
  <si>
    <t>Постановление АМО "Мирнинский район" № 81 от 23.01.2014 Об оформлении права постоянного (бессрочного) пользования земельным участком под объект улично-дорожной сети (ул. Юбилейная) Администрации МО "Город Мирный"</t>
  </si>
  <si>
    <t>14:37:000226:447</t>
  </si>
  <si>
    <t>Земельный участок (строительство дороги ул. Рябиновая)</t>
  </si>
  <si>
    <t>Постановление АМО "Мирнинский район" № 70 от 23.01.2014 Об оформлении права постоянного (бессрочного) пользования земельным участком под объект улично-дорожной сети (ул. Рябиновая) Администрации МО "Город Мирный"</t>
  </si>
  <si>
    <t>14:37:000226:450</t>
  </si>
  <si>
    <t>Земельный участок (строительство дороги ул. Осенняя)</t>
  </si>
  <si>
    <t>Постановление АМО "Мирнинский район" № 80 от 23.01.2014 Об оформлении права постоянного (бессрочного) пользования земельным участком под объект улично-дорожной сети (ул. Осенняя) Администрации МО "Город Мирный"</t>
  </si>
  <si>
    <t>14:37:000226:452</t>
  </si>
  <si>
    <t>Земельный участок (строительство дороги ул.Ботуобинская)</t>
  </si>
  <si>
    <t>Постановление АМО "Мирнинский район" № 82 от 23.01.2014 Об оформлении права постоянного (бессрочного) пользования земельным участком под объект улично-дорожной сети (ул. Ботуобинская) Администрации МО "Город Мирный"</t>
  </si>
  <si>
    <t>14:37:000226:451</t>
  </si>
  <si>
    <t>Земельный участок (строительство дороги ул.Романтиков)</t>
  </si>
  <si>
    <t>Постановление АМО "Мирнинский район" № 79 от 23.01.2014 Об оформлении права постоянного (бессрочного) пользования земельным участком под объект улично-дорожной сети (ул. Романтиков) Администрации МО "Город Мирный"</t>
  </si>
  <si>
    <t>14:37:000226:462</t>
  </si>
  <si>
    <t>Земельный участок (строительство дороги ул.Бобкова)</t>
  </si>
  <si>
    <t>Постановление АМО "Мирнинский район" № 845 от 19.05.2014 Об оформлении права постоянного (бессрочного) пользования земельным участком под объект улично-дорожной сети (ул. Бобкова) Администрации МО "Город Мирный"</t>
  </si>
  <si>
    <t>14:37:000000:3615</t>
  </si>
  <si>
    <t>Земельный участок пер. Вербный</t>
  </si>
  <si>
    <t>Распоряжение о принятии земельных участков в казну МО "Город Мирный" Мирнинского района Республики Саха (Якутия) от 11.02.2022 № 60</t>
  </si>
  <si>
    <t>14:37:000000:3613</t>
  </si>
  <si>
    <t>Земельный участок пер. Уютный</t>
  </si>
  <si>
    <t>14:37:000000:3611</t>
  </si>
  <si>
    <t>Земельный участок проезд Семейный</t>
  </si>
  <si>
    <t>14:37:000000:3610</t>
  </si>
  <si>
    <t>Земельный участок ул. Хабардина</t>
  </si>
  <si>
    <t>14:37:000000:3609</t>
  </si>
  <si>
    <t>14:37:000000:3608</t>
  </si>
  <si>
    <t>Земельный участок пер. Рудный</t>
  </si>
  <si>
    <t>14:37:000000:3616</t>
  </si>
  <si>
    <t>Земельный участок ул. Елагиной</t>
  </si>
  <si>
    <t>14:37:000000:3612</t>
  </si>
  <si>
    <t>14:37:000000:3614</t>
  </si>
  <si>
    <t>Земельный участок пер. Дружбы</t>
  </si>
  <si>
    <t>14:37:000323:6056</t>
  </si>
  <si>
    <t>Земельный участок ул. Советская</t>
  </si>
  <si>
    <t>Распоряжение о принятии земельных участков в казну МО "Город Мирный" Мирнинского района Республики Саха (Якутия) от 11.02.2022 № 62</t>
  </si>
  <si>
    <t>14:37:000340:243</t>
  </si>
  <si>
    <t>Земельный участок переулок 1-й Пионерский, зем. уч. 1</t>
  </si>
  <si>
    <t>Распоряжение о принятии земельного участка в казну МО "Город Мирный" Мирнинского района Республики Саха (Якутия) от 05.03.2022 № 106</t>
  </si>
  <si>
    <t xml:space="preserve">Постановление от 12.08.2022 № 1010 "Об оформлении МКУ "УЖКХ" права постоянного (бессрочного) пользования </t>
  </si>
  <si>
    <t>14:37:000000:3658</t>
  </si>
  <si>
    <t>Земельный участок, ул. Солдатова, зем. уч. 2</t>
  </si>
  <si>
    <t>Распоряжение о принятии земельного участка в казну МО "Город Мирный" Мирнинского района Республики Саха (Якутия) от 16.03.2022 № 120</t>
  </si>
  <si>
    <t>14:37:000340:244</t>
  </si>
  <si>
    <t>Земельный участок пер. 2-й Пионерский, з/у № 1</t>
  </si>
  <si>
    <t>Распоряжение о принятии земельного участка в казну МО "Город Мирный" Мирнинского района Республики Саха (Якутия) от 31.03.2022 № 154</t>
  </si>
  <si>
    <t xml:space="preserve">Постановление от 12.08.2022 № 1011 "Об оформлении МКУ "УЖКХ" права постоянного (бессрочного) пользования </t>
  </si>
  <si>
    <t>14:37:000223:1940</t>
  </si>
  <si>
    <t>Распоряжение городской Администрации от 25.04.2023 № 178 "О принятии в реестр муниципальной собственности и казну МО "Город Мирный" земельных участков с кадастровыми номерами 14:37:000223:1940, 14:37:000223:1942, 14:37:000223:1943</t>
  </si>
  <si>
    <t>14:37:000223:1942</t>
  </si>
  <si>
    <t>14:37:000223:1943</t>
  </si>
  <si>
    <t>14:37:000225:233</t>
  </si>
  <si>
    <t>Распоряжение городской Администрации от 26.04.2023 № 182 "О принятии в реестр муниципальной собственности и казну МО "Город Мирный" земельных участков с кадастровыми номерами 14:37:000225:233, 14:37:000324:3620</t>
  </si>
  <si>
    <t>парковка на Заречном</t>
  </si>
  <si>
    <t>14:37:000324:3620</t>
  </si>
  <si>
    <t>парковка возле стоматологии</t>
  </si>
  <si>
    <t>14:37:000111:1730</t>
  </si>
  <si>
    <t>Распоряжение городской Администрации от 11.05.2023 № 202 "О принятии в реестр муниципальной собственности и казну МО "Город Мирный" земельных участков с кадастровыми номерами 14:37:000111:1730, 14:37:000111:1590"</t>
  </si>
  <si>
    <t>проезд Строителей</t>
  </si>
  <si>
    <t>14:37:000000:56</t>
  </si>
  <si>
    <t>14:37:000208:16</t>
  </si>
  <si>
    <t>14:37:000210:36</t>
  </si>
  <si>
    <t>14:37:000215:22</t>
  </si>
  <si>
    <t>14:37:000224:58</t>
  </si>
  <si>
    <t>14:37:000226:179</t>
  </si>
  <si>
    <t>14:37:000231:4</t>
  </si>
  <si>
    <t>14:37:000301:47</t>
  </si>
  <si>
    <t>14:37:000301:75</t>
  </si>
  <si>
    <t>14:37:000304:32</t>
  </si>
  <si>
    <t>14:37:000307:162</t>
  </si>
  <si>
    <t>14:37:000309:37</t>
  </si>
  <si>
    <t>14:37:000313:80</t>
  </si>
  <si>
    <t>14:37:000326:45</t>
  </si>
  <si>
    <t>14:37:000329:21</t>
  </si>
  <si>
    <t>14:37:000330:24</t>
  </si>
  <si>
    <t>14:37:000331:28</t>
  </si>
  <si>
    <t xml:space="preserve">14:37:000337:46 </t>
  </si>
  <si>
    <t>14:37:000339:88</t>
  </si>
  <si>
    <t>14:37:000340:43</t>
  </si>
  <si>
    <t>14:37:000340:45</t>
  </si>
  <si>
    <t>14:37:000344:39</t>
  </si>
  <si>
    <t>14:37:000344:46</t>
  </si>
  <si>
    <t>14:37:000345:51</t>
  </si>
  <si>
    <t>14-14-06/005/2013-542</t>
  </si>
  <si>
    <t>14-14-06/010/2013-092</t>
  </si>
  <si>
    <t>14:37:000000:48</t>
  </si>
  <si>
    <t>№</t>
  </si>
  <si>
    <t>Саха (Якутия) респ, у Мирнинский, г Мирный, ш 50 лет Октября</t>
  </si>
  <si>
    <t>Республика Саха (Якутия), Мирнинский район, г. Мирный</t>
  </si>
  <si>
    <t xml:space="preserve">№ 14-14-06/006/2013-329 </t>
  </si>
  <si>
    <t>Республика Саха (Якутия), МО "Мирнинский район", г. Мирный.</t>
  </si>
  <si>
    <t xml:space="preserve">№ 14-14-06/008/2013-218 </t>
  </si>
  <si>
    <t>14-14-06/005/2014-726</t>
  </si>
  <si>
    <t>Республика Саха (Якутия), муниципальный район Мирнинский, городское поселение город Мирный, город Мирный, улица Ленина, земельный участок 30/1а</t>
  </si>
  <si>
    <t>14-14-06/006/2013-226</t>
  </si>
  <si>
    <t>Республика Саха (Якутия), г. Мирный, дополнительный адрес: 24 квартал</t>
  </si>
  <si>
    <t>14-14-06/006/2013-439</t>
  </si>
  <si>
    <t>Республика Саха (Якутия), Мирнинский район, г. Мирный, ул. Павлова</t>
  </si>
  <si>
    <t>14-14-06/008/2013-982</t>
  </si>
  <si>
    <t>14-14-06/009/2013-290</t>
  </si>
  <si>
    <t>Республика Саха (Якутия), г. Мирный, ш. 50 лет Октября</t>
  </si>
  <si>
    <t xml:space="preserve">№ 14-14-06/010/2013-224 </t>
  </si>
  <si>
    <t>14-14-06/010/2013-390</t>
  </si>
  <si>
    <t>Республика Саха (Якутия), г. Мирный, доп. адрес: 23 квартал</t>
  </si>
  <si>
    <t>14-14-06/009/2013-971</t>
  </si>
  <si>
    <t>Российская Федерация, Республика Саха (Якутия), Мирнинский район, Муниципальное Образование «город Мирный», г. Мирный, ш Кирова, уч 32</t>
  </si>
  <si>
    <t>14-14-06/001/2014-050</t>
  </si>
  <si>
    <t>Республика Саха (Якутия), г Мирный</t>
  </si>
  <si>
    <t xml:space="preserve">№ 14-14-06/022/2013-479 </t>
  </si>
  <si>
    <t>14-14-06/001/2014-052</t>
  </si>
  <si>
    <t>Республика Саха (Якутия), г Мирный,  доп. адрес: 22 квартал</t>
  </si>
  <si>
    <t>14-14-06/010/2013-492</t>
  </si>
  <si>
    <t>14-14-06/001/2014-051</t>
  </si>
  <si>
    <t>Республика Саха (Якутия), г. Мирный</t>
  </si>
  <si>
    <t xml:space="preserve">№ 14-14-06/022/2013-670 </t>
  </si>
  <si>
    <t>14-14-06/001/2014-077</t>
  </si>
  <si>
    <t>Республика Саха (Якутия), Мирнинский район, г. Мирный, Нижний поселок</t>
  </si>
  <si>
    <t>№ 14-14/016-14/016/003/2015-1644/1</t>
  </si>
  <si>
    <t>14-14/016-14/016/003/2015-1643/1</t>
  </si>
  <si>
    <t>25.04.2015</t>
  </si>
  <si>
    <t>Республика Саха (Якутия), Мирнинский район, г. Мирный, Верхний поселок</t>
  </si>
  <si>
    <t>№ 14-14/016-14/016/003/2015-1639/1</t>
  </si>
  <si>
    <t>14-14/016-14/016/003/2015-1637/1</t>
  </si>
  <si>
    <t>23.04.2015</t>
  </si>
  <si>
    <t>Республика Саха (Якутия), Мирнинский район, г. Мирный, ш. 50 лет Октября, в районе рудовозной дороги</t>
  </si>
  <si>
    <t>№ 14-14/016-14/016/001/2015-300/1</t>
  </si>
  <si>
    <t>14-14/016-14/016/001/2015-300/2</t>
  </si>
  <si>
    <t>05.02.2015</t>
  </si>
  <si>
    <t>Республика Саха (Якутия), Мирнинский район, г. Мирный, ул. Бобкова</t>
  </si>
  <si>
    <t>14-14/016-14/016/003/2015-1635/1</t>
  </si>
  <si>
    <t>Республика Саха (Якутия), у Мирнинский, г Мирный, ул Ойунского</t>
  </si>
  <si>
    <t>№ 14-14/016-14/016/003/2015-1640/1</t>
  </si>
  <si>
    <t>14-14/016-14/016/003/2015-1638/1</t>
  </si>
  <si>
    <t>21.07.2015</t>
  </si>
  <si>
    <t>Республика Саха (Якутия), Мирнинский район, г. Мирный, ул. Аммосова</t>
  </si>
  <si>
    <t>№ 14-14/016-14/016/003/2015-2440/1</t>
  </si>
  <si>
    <t>14-14/016-14/016/003/2015-2439/1</t>
  </si>
  <si>
    <t>28.05.2015</t>
  </si>
  <si>
    <t>Республика Саха (Якутия), Мирнинский район, г. Мирный, улица Газовиков</t>
  </si>
  <si>
    <t>№ 14-14/016-14/016/003/2015-5268/1</t>
  </si>
  <si>
    <t>14-14/016-14/016/003/2015-5267/1</t>
  </si>
  <si>
    <t>30.09.2015</t>
  </si>
  <si>
    <t>Республика Саха (Якутия), у Мирнинский, г Мирный, ш 50 лет Октября</t>
  </si>
  <si>
    <t>№ 14-14/016-14/016/003/2016-1618/1</t>
  </si>
  <si>
    <t>14-14/016-14/016/003/2016-1619/1</t>
  </si>
  <si>
    <t>04.04.2016</t>
  </si>
  <si>
    <t>Республика Саха (Якутия), у Мирнинский, муниципальное образование «Город Мирный», город Мирный, улица Иреляхская, земельный участок 1</t>
  </si>
  <si>
    <t>№ 14:37:000000:3274-14/050/2021-1</t>
  </si>
  <si>
    <t>14:37:000000:3274-14/050/2021-2</t>
  </si>
  <si>
    <t>19.03.2021</t>
  </si>
  <si>
    <t>Республика Саха (Якутия), Мирнинский район,  г Мирный, ул.Куницына, земельный участок 18в</t>
  </si>
  <si>
    <t>№ 14:37:000000:3291-14/050/2019-4</t>
  </si>
  <si>
    <t>14:37:000000:3291-14/050/2018-2</t>
  </si>
  <si>
    <t>27.11.2018</t>
  </si>
  <si>
    <t>Республика Саха (Якутия), у. Мирнинский, г. Мирный, пер.Рудный</t>
  </si>
  <si>
    <t>14:37:000000:3608-14/050/2021-2</t>
  </si>
  <si>
    <t>03.12.2021</t>
  </si>
  <si>
    <t>Республика Саха (Якутия), у. Мирнинский, г. Мирный, проезд Семейный</t>
  </si>
  <si>
    <t>14:37:000000:3609-14/050/2021-2</t>
  </si>
  <si>
    <t>Республика Саха (Якутия), у. Мирнинский, г. Мирный, ул.Хабардина</t>
  </si>
  <si>
    <t>14:37:000000:3610-14/050/2021-2</t>
  </si>
  <si>
    <t>14:37:000000:3611-14/050/2021-2</t>
  </si>
  <si>
    <t>14:37:000000:3612-14/050/2021-2</t>
  </si>
  <si>
    <t>07.12.2021</t>
  </si>
  <si>
    <t>Республика Саха (Якутия), у. Мирнинский, г. Мирный, пер.Уютный</t>
  </si>
  <si>
    <t>14:37:000000:3613-14/050/2021-2</t>
  </si>
  <si>
    <t>Республика Саха (Якутия), у. Мирнинский, г. Мирный, пер.Дружбы</t>
  </si>
  <si>
    <t>14:37:000000:3614-14/050/2021-2</t>
  </si>
  <si>
    <t>08.12.2021</t>
  </si>
  <si>
    <t>Республика Саха (Якутия), у. Мирнинский, г. Мирный, пер.Вербный</t>
  </si>
  <si>
    <t>14:37:000000:3615-14/050/2021-2</t>
  </si>
  <si>
    <t>Республика Саха (Якутия), у. Мирнинский, г. Мирный, ул.Елагиной</t>
  </si>
  <si>
    <t>14:37:000000:3616-14/050/2021-2</t>
  </si>
  <si>
    <t>06.12.2021</t>
  </si>
  <si>
    <t>Российская Федерация, Республика Саха (Якутия), Мирнинский район, муниципальное образование "Город Мирный", город Мирный, улица Амакинская,  земельный участок 1а</t>
  </si>
  <si>
    <t>14:37:000000:3621-14/050/2022-2</t>
  </si>
  <si>
    <t>22.04.2022</t>
  </si>
  <si>
    <t>14:37:000000:3635-14/050/2021-2</t>
  </si>
  <si>
    <t>16.04.2021</t>
  </si>
  <si>
    <t>Российская Федерация, Республика Саха (Якутия), муниципальный район Мирнинский, городское поселение город Мирный, город Мирный, улица Солдатова, земельный участок 2в</t>
  </si>
  <si>
    <t>14:37:000000:3658-14/050/2022-2</t>
  </si>
  <si>
    <t>24.02.2022</t>
  </si>
  <si>
    <t xml:space="preserve">14:37:000000:3681-14/050/2023-2 </t>
  </si>
  <si>
    <t>Саха (Якутия) респ, у Мирнинский, г Мирный, пр-кт Ленинградский</t>
  </si>
  <si>
    <t>14-14-06/004/2010-555</t>
  </si>
  <si>
    <t>Республика Саха, у. Мирнинский, г. Мирный, ул. Соболева</t>
  </si>
  <si>
    <t>14-14-06/009/2010-416</t>
  </si>
  <si>
    <t>Республика Саха, у. Мирнинский, г. Мирный</t>
  </si>
  <si>
    <t>14-14-06/006/2011-976</t>
  </si>
  <si>
    <t>Республика Саха, у. Мирнинский, г. Мирный, ул. Кузьмина</t>
  </si>
  <si>
    <t>14-14-06/006/2011-974</t>
  </si>
  <si>
    <t>Республика Саха (Якутия), у Мирнинский, г Мирный, доп. адрес: 13 квартал</t>
  </si>
  <si>
    <t>14-14-06/005/2013-543</t>
  </si>
  <si>
    <t>Респ. Саха (Якутия), г. Мирный, ул. Московская</t>
  </si>
  <si>
    <t>14-14-06/001/2013-036</t>
  </si>
  <si>
    <t>Саха (Якутия) респ, у Мирнинский, г Мирный</t>
  </si>
  <si>
    <t>14-14-06/001/2013-038</t>
  </si>
  <si>
    <t>Республика Саха, у. Мирнинский, г. Мирный, ш. Кирова</t>
  </si>
  <si>
    <t>14-14-06/009/2010-418</t>
  </si>
  <si>
    <t>Республика Саха, у. Мирнинский, г. Мирный, ш. 50 лет Октября</t>
  </si>
  <si>
    <t>14-14-06/005/2009-300</t>
  </si>
  <si>
    <t>Российская Федерация, Республика Саха (Якутия), муниципальный район Мирнинский, городское поселение город Мирный, город Мирный, шоссе 50 лет Октября, земельный участок 36а</t>
  </si>
  <si>
    <t>14-14-06/008/2012-249</t>
  </si>
  <si>
    <t>21.12.2012</t>
  </si>
  <si>
    <t>Республика Саха (Якутия), г. Мирный, шоссе 50 лет Октября, дом 36</t>
  </si>
  <si>
    <t>14-14-06/008/2012-248</t>
  </si>
  <si>
    <t>Российская Федерация,  Республика Саха (Якутия), Мирнинский муниципальный район, городское поселение "Город Мирный", г Мирный, ш 50 лет Октября, з/у 36</t>
  </si>
  <si>
    <t>14:37:000103:152-14/050/2021-1</t>
  </si>
  <si>
    <t>11.08.2021</t>
  </si>
  <si>
    <t>18.07.2023</t>
  </si>
  <si>
    <t>Республика Саха (Якутия), Мирнинский у, г Мирный, ш 50 лет Октября, уч 36/1</t>
  </si>
  <si>
    <t>14:37:000103:160-14/050/2023-1</t>
  </si>
  <si>
    <t>Российская Федерация, Республика Саха (Якутия), Мирнинский район, МО "Город Мирный", г Мирный, ш Чернышевское, з/у 15в</t>
  </si>
  <si>
    <t>14:37:000104:105-14/016/2018-2</t>
  </si>
  <si>
    <t>13.08.2018</t>
  </si>
  <si>
    <t>Российская Федерация, Республика Саха (Якутия), Мирнинский район, муниципальное образование "Город Мирный", город Мирный, шоссе Чернышевское, земельный участок 1/6</t>
  </si>
  <si>
    <t>14-14/016-14/016/003/2016-5232/1</t>
  </si>
  <si>
    <t>24.10.2016</t>
  </si>
  <si>
    <t>Республика Саха (Якутия), муниципальное образование «Город Мирный», город Мирный, шоссе Чернышевского, земельный участок 12/1</t>
  </si>
  <si>
    <t>14:37:000105:221-14/050/2021-2</t>
  </si>
  <si>
    <t>22.03.2021</t>
  </si>
  <si>
    <t>Российская Федерация, Республика Саха (Якутия), Мирнинский район, Муниципальное Образование «город Мирный», г. Мирный, ш Кузакова, уч 1</t>
  </si>
  <si>
    <t>14:37:000107:77-14/050/2018-2</t>
  </si>
  <si>
    <t>22.12.2018</t>
  </si>
  <si>
    <t>Адрес ориентира: Респ. Саха (Якутия)  г. Мирный  ш. Кузакова</t>
  </si>
  <si>
    <t>14-14-06/003/2009-577</t>
  </si>
  <si>
    <t>14:37:000110:193</t>
  </si>
  <si>
    <t>Адрес ориентира: Саха(Якутия) Респ. г. Мирный ул. Солдатова</t>
  </si>
  <si>
    <t>14-14-06/003/2009-555</t>
  </si>
  <si>
    <t>14-14-06/005/2009-292</t>
  </si>
  <si>
    <t>14-14-06/005/2009-297</t>
  </si>
  <si>
    <t>14-14-06/005/2009-302</t>
  </si>
  <si>
    <t>Российская Федерация, Республика Саха (Якутия), Мирнинский район, Муниципальное Образование «город Мирный», г. Мирный, ул Аммосова, уч 99</t>
  </si>
  <si>
    <t>14:37:000111:1590-14/050/2023-6</t>
  </si>
  <si>
    <t>20.04.2023</t>
  </si>
  <si>
    <t>Республика Саха, у. Мирнинский, г. Мирный, ул. Аммосова</t>
  </si>
  <si>
    <t>14-14-06/007/2009-590</t>
  </si>
  <si>
    <t>14-14-06/007/2009-591</t>
  </si>
  <si>
    <t>Российская Федерация, Республика Саха (Якутия), муниципальный район Мирнинский, городское поселение город Мирный, город Мирный, проезд Строителей, земельный участок 1а</t>
  </si>
  <si>
    <t>14:37:000111:1730-14/050/2022-4</t>
  </si>
  <si>
    <t>28.12.2022</t>
  </si>
  <si>
    <t>Республика Саха (Якутия) , у Мирнинский, г Мирный, ш 50 лет Октября, д 6</t>
  </si>
  <si>
    <t>14:37:000111:42-14/050/2019-2</t>
  </si>
  <si>
    <t>03.04.2019</t>
  </si>
  <si>
    <t>14-14-06/005/2014-242</t>
  </si>
  <si>
    <t>14-14-06/005/2009-295</t>
  </si>
  <si>
    <t>14-14-06/008/2009-752</t>
  </si>
  <si>
    <t>13.01.2010</t>
  </si>
  <si>
    <t>14-14/016-14/016/003/2015-5265/1</t>
  </si>
  <si>
    <t>Адрес ориентира: Саха(Якутия) Респ. г. Мирный ул. Мухтуйская</t>
  </si>
  <si>
    <t>14-14-06/005/2009-505</t>
  </si>
  <si>
    <t>14-14-06/005/2009-501</t>
  </si>
  <si>
    <t>Республика Саха, у. Мирнинский, г. Мирный, ул. Лесная</t>
  </si>
  <si>
    <t>14-14-06/008/2009-759</t>
  </si>
  <si>
    <t>14:37:000208:15</t>
  </si>
  <si>
    <t>Адрес ориентира: Респ. Саха (Якутия)  г. Мирный   ул. Интернациональная</t>
  </si>
  <si>
    <t>14-14-06/008/2009-836</t>
  </si>
  <si>
    <t>14-14-06/008/2009-761</t>
  </si>
  <si>
    <t>14-14-06/005/2009-503</t>
  </si>
  <si>
    <t>14-14-06/008/2009-758</t>
  </si>
  <si>
    <t>14:37:000210:35</t>
  </si>
  <si>
    <t>Республика Саха, у. Мирнинский, г. Мирный, ул. Интернациональная</t>
  </si>
  <si>
    <t>14-14-06/008/2009-835</t>
  </si>
  <si>
    <t>14-14-06/008/2009-757</t>
  </si>
  <si>
    <t>Российская Федерация, Республика (Саха) Якутия, Мирнинский район, муниципальное образование «Город Мирный», город Мирный, улица Лесная, земельный участок 17 в</t>
  </si>
  <si>
    <t>14:37:000210:46-14/050/2022-4</t>
  </si>
  <si>
    <t>27.12.2022</t>
  </si>
  <si>
    <t>Адрес ориентира: Саха(Якутия) Респ. г. Мирный ул. Звездная</t>
  </si>
  <si>
    <t>14-14-06/003/2009-604</t>
  </si>
  <si>
    <t>14:37:000211:45</t>
  </si>
  <si>
    <t>Адрес ориентира: Саха(Якутия) Респ. г. Мирный ул. Интернациональная</t>
  </si>
  <si>
    <t>14-14-06/008/2009-837</t>
  </si>
  <si>
    <t>14:37:000211:46</t>
  </si>
  <si>
    <t>14-14-06/003/2009-601</t>
  </si>
  <si>
    <t>Российская Федерация, Республика Саха (Якутия), Мирнинский район, муниципальное образование «Город Мирный, город Мирный, ул Интернациональная, земельный участок 7/1</t>
  </si>
  <si>
    <t>14:37:000211:55-14/050/2022-4</t>
  </si>
  <si>
    <t>29.12.2022</t>
  </si>
  <si>
    <t>14-14-06/005/2009-502</t>
  </si>
  <si>
    <t>Республика Саха, у. Мирнинский, г. Мирный, ул. Дорожная</t>
  </si>
  <si>
    <t>14-14-06/005/2009-523</t>
  </si>
  <si>
    <t>14-14-06/008/2009-756</t>
  </si>
  <si>
    <t>14:37:000213:36</t>
  </si>
  <si>
    <t>14-14-06/008/2009-838</t>
  </si>
  <si>
    <t>14-14-06/005/2009-524</t>
  </si>
  <si>
    <t>14-14-06/008/2009-760</t>
  </si>
  <si>
    <t>Российская Федерация, Республика (Саха) Якутия, Мирнинский район, муниципальное образование «Город Мирный», город Мирный, улица Лесная, земельный участок 45/1</t>
  </si>
  <si>
    <t>14:37:000215:113-14/050/2022-4</t>
  </si>
  <si>
    <t>14:37:000215:20</t>
  </si>
  <si>
    <t>14-14-06/008/2009-834</t>
  </si>
  <si>
    <t>14-14-06/005/2009-521</t>
  </si>
  <si>
    <t>Республика Саха (Якутия), г. Мирный, микрорайон Заречный</t>
  </si>
  <si>
    <t>14-14-06/022/2013-692</t>
  </si>
  <si>
    <t>Республика Саха (Якутия), Мирнинский район, г. Мирный, ул. Мухтуйская</t>
  </si>
  <si>
    <t>14-14/016-14/016/003/2015-1641/1</t>
  </si>
  <si>
    <t>24.04.2015</t>
  </si>
  <si>
    <t>Саха (Якутия) респ, у Мирнинский, г Мирный, ул Звездная</t>
  </si>
  <si>
    <t>14-14-06/004/2014-214</t>
  </si>
  <si>
    <t>14:37:000219:53</t>
  </si>
  <si>
    <t>14-14-06/003/2009-602</t>
  </si>
  <si>
    <t>Респ. Саха (Якутия), г. Мирный, 4 км. по автодороге в г. Ленск</t>
  </si>
  <si>
    <t>14-14-06/001/2013-035</t>
  </si>
  <si>
    <t>Российская Федерация, Республика Саха (Якутия), Мирнинский район, МО "Город Мирный", площадка "Иреляхская", з/у 14.</t>
  </si>
  <si>
    <t>14:37:000220:77-14/050/2019-2</t>
  </si>
  <si>
    <t>18.03.2019</t>
  </si>
  <si>
    <t>Республика Саха (Якутия), Мирнинский район, г Мирный, ул Обогатителей</t>
  </si>
  <si>
    <t>14:37:000223:1937-14/050/2019-2</t>
  </si>
  <si>
    <t>04.09.2019</t>
  </si>
  <si>
    <t>Республика Саха (Якутия), у Мирнинский, г Мирный, ул Светлая</t>
  </si>
  <si>
    <t>14:37:000223:1938-14/050/2019-2</t>
  </si>
  <si>
    <t>Республика Саха (Якутия), Мирнинский район, г Мирный, ул Дачная</t>
  </si>
  <si>
    <t>14:37:000223:1939-14/050/2019-2</t>
  </si>
  <si>
    <t>Российская Федерация, Республика Саха (Якутия), муниципальный район Мирнинский, городское поселение город Мирный, город Мирный, улица Северная, земельный участок 34/2</t>
  </si>
  <si>
    <t>14:37:000223:1940-14/050/2019-2</t>
  </si>
  <si>
    <t>РЕСПУБЛИКА САХА (ЯКУТИЯ), МУНИЦИПАЛЬНЫЙ РАЙОН МИРНИНСКИЙ, ГОРОДСКОЕ ПОСЕЛЕНИЕ ГОРОД МИРНЫЙ, ГОРОД МИРНЫЙ, УЛИЦА СЕВЕРНАЯ, ЗЕМЕЛЬНЫЙ УЧАСТОК 6/1</t>
  </si>
  <si>
    <t>14:37:000223:1942-14/050/2019-2</t>
  </si>
  <si>
    <t>Российская Федерация, Республика Саха (Якутия), муниципальный район Мирнинский, городское поселение город Мирный, город Мирный, улица Северная, земельный участок 34/1</t>
  </si>
  <si>
    <t>14:37:000223:1943-14/050/2019-2</t>
  </si>
  <si>
    <t>Российская Федерация, Республика Саха (Якутия), Мирнинский муниципальный район, городское поселение "город Мирный", г Мирный, ул Обогатителей, з/у 1а</t>
  </si>
  <si>
    <t>14:37:000223:2439-14/050/2023-2</t>
  </si>
  <si>
    <t>31.08.2023</t>
  </si>
  <si>
    <t>14-14-06/005/2009-299</t>
  </si>
  <si>
    <t>Российская Федерация, Республика Саха (Якутия), Мирнинский район, Муниципальное образование "город Мирный", г Мирный, ул Газовиков, зем.уч 31б</t>
  </si>
  <si>
    <t>14:37:000223:47-14/016/2017-1</t>
  </si>
  <si>
    <t>22.09.2017</t>
  </si>
  <si>
    <t>Адрес ориентира: Саха(Якутия) Респ. г. Мирный ул. Амакинская</t>
  </si>
  <si>
    <t>14-14-06/005/2009-215</t>
  </si>
  <si>
    <t>26.07.2009</t>
  </si>
  <si>
    <t>14:37:000224:56</t>
  </si>
  <si>
    <t>Российская Федерация, Республика Саха (Якутия), Мирнинский район, Муниципальное образование "Город Мирный", город Мирный, ул Куницына, земельный участок 18б</t>
  </si>
  <si>
    <t>14-14-06/003/2009-576</t>
  </si>
  <si>
    <t>Республика Саха, у. Мирнинский, г. Мирный, ул. Куницына</t>
  </si>
  <si>
    <t>14-14-06/005/2014-946</t>
  </si>
  <si>
    <t>14-14-06/008/2009-750</t>
  </si>
  <si>
    <t>14-14-06/005/2009-758</t>
  </si>
  <si>
    <t>14-14-06/005/2009-757</t>
  </si>
  <si>
    <t>Республика Саха (Якутия), м.р-н Мирнинский, г.п. город Мирный, г Мирный, ул Бобкова, з/у 9а/1</t>
  </si>
  <si>
    <t>14:37:000225:233-14/050/2022-4</t>
  </si>
  <si>
    <t>Адрес ориентира: Саха (Якутия) Респ. г. Мирный ул. Куницына</t>
  </si>
  <si>
    <t>14-14-06/005/2014-945</t>
  </si>
  <si>
    <t>14-14-06/005/2009-759</t>
  </si>
  <si>
    <t>14-14-06/008/2009-753</t>
  </si>
  <si>
    <t>Республика Саха (Якутия), Мирнинский район, г. Мирный, микрорайон Заречный, ул. Рябиновая</t>
  </si>
  <si>
    <t>14-14-06/001/2014-836</t>
  </si>
  <si>
    <t>Республика Саха (Якутия), Мирнинский район, г. Мирный, микрорайон Заречный, ул. Сунтарская</t>
  </si>
  <si>
    <t>14-14-06/001/2014-416</t>
  </si>
  <si>
    <t>Республика Саха (Якутия), Мирнинский район, г. Мирный, микрорайон Заречный, ул. Осенняя</t>
  </si>
  <si>
    <t>14-14-06/001/2014-426</t>
  </si>
  <si>
    <t>Республика Саха (Якутия), Мирнинский район, г. Мирный, микрорайон Заречный, ул. Романтиков</t>
  </si>
  <si>
    <t>14-14-06/002/2014-573</t>
  </si>
  <si>
    <t>Республика Саха (Якутия), Мирнинский район, г. Мирный, микрорайон Заречный, ул. Ботуобинская</t>
  </si>
  <si>
    <t>14-14-06/001/2014-505</t>
  </si>
  <si>
    <t>Республика Саха (Якутия), у Мирнинский, г Мирный, ул. Майская, 9</t>
  </si>
  <si>
    <t>14-14-06/001/2014-840</t>
  </si>
  <si>
    <t>Республика Саха (Якутия), Мирнинский район, г. Мирный, микрорайон Заречный, ул. Майская</t>
  </si>
  <si>
    <t>14-14-06/001/2014-424</t>
  </si>
  <si>
    <t>Республика Саха (Якутия), р-н Мирнинский, г Мирный, ул Юбилейная, микрорайон Заречный</t>
  </si>
  <si>
    <t>14-14-06/001/2014-418</t>
  </si>
  <si>
    <t>Республика Саха (Якутия), Мирнинский район, г. Мирный, микрорайон Заречный, ул. Бобкова</t>
  </si>
  <si>
    <t>14-14-06/004/2014-211</t>
  </si>
  <si>
    <t>Республика Саха (Якутия), у Мирнинский, г Мирный, район водозаборного узла</t>
  </si>
  <si>
    <t>14:37:000226:559-14/050/2019-3</t>
  </si>
  <si>
    <t>16.05.2019</t>
  </si>
  <si>
    <t>14-14-06/005/2009-296</t>
  </si>
  <si>
    <t>14-14-06/005/2009-293</t>
  </si>
  <si>
    <t>Республика Саха (Якутия), у Мирнинский, г Мирный, ш 50 лет Октября, д 18</t>
  </si>
  <si>
    <t>14-14/016-14/016/003/2015-1507/1</t>
  </si>
  <si>
    <t>20.04.2015</t>
  </si>
  <si>
    <t>Республика Саха (Якутия), Мирнинский район, г. Мирный, ул. 50 лет Октября</t>
  </si>
  <si>
    <t>14-14/016-14/016/003/2015-2442/1</t>
  </si>
  <si>
    <t>Республика Саха (Якутия), у Мирнинский, г Мирный, ул Газовиков, з/у 19а</t>
  </si>
  <si>
    <t>14:37:000228:202-14/050/2019-3</t>
  </si>
  <si>
    <t>23.12.2019</t>
  </si>
  <si>
    <t>Российская Федерация, Республика Саха (Якутия), Мирнинский район, муниципальное образование "Город Мирный", город Мирный, улица Звездная,  земельный участок 11а</t>
  </si>
  <si>
    <t>14:37:000230:201-14/050/2022-2</t>
  </si>
  <si>
    <t>22.03.2022</t>
  </si>
  <si>
    <t>14-14-06/008/2009-754</t>
  </si>
  <si>
    <t>14-14-06/008/2009-749</t>
  </si>
  <si>
    <t>14:37:000234:5</t>
  </si>
  <si>
    <t>14-14-06/008/2009-839</t>
  </si>
  <si>
    <t>14-14-06/003/2009-603</t>
  </si>
  <si>
    <t>14-14-06/005/2009-504</t>
  </si>
  <si>
    <t>14-14-06/005/2009-522</t>
  </si>
  <si>
    <t>14-14-06/006/2009-073</t>
  </si>
  <si>
    <t>22.09.2009</t>
  </si>
  <si>
    <t>Республика Саха (Якутия), у Мирнинский, г. Мирный ул. Амакинская</t>
  </si>
  <si>
    <t>14-14-06/005/2009-214</t>
  </si>
  <si>
    <t>Республика Саха, у. Мирнинский, г. Мирный, ул. 40 лет Октября</t>
  </si>
  <si>
    <t>14-14-06/005/2009-744</t>
  </si>
  <si>
    <t>Республика Саха (Якутия), у Мирнинский, г Мирный, ул Аммосова, д 24</t>
  </si>
  <si>
    <t>14-14-06/004/2014-803</t>
  </si>
  <si>
    <t>Российская Федерация, Республика Саха (Якутия), Мирнинский район, минуципальное образование "Город Мирный" город Мирный, ул Аммосова, земельный участок 22а (1)</t>
  </si>
  <si>
    <t>14:37:000301:68-14/016/2017-10</t>
  </si>
  <si>
    <t>12.12.2017</t>
  </si>
  <si>
    <t>Адрес ориентира: Саха (Якутия) Респ. г. Мирный ул. Ленина</t>
  </si>
  <si>
    <t>14-14-06/005/2009-207</t>
  </si>
  <si>
    <t>14-14-06/007/2009-589</t>
  </si>
  <si>
    <t>Республика Саха, у. Мирнинский, г. Мирный, ул. Ойунского</t>
  </si>
  <si>
    <t>14-14-06/006/2010-135</t>
  </si>
  <si>
    <t>14-14-06/006/2010-136</t>
  </si>
  <si>
    <t>14-14-06/006/2011-978</t>
  </si>
  <si>
    <t>Республика Саха (Якутия), МО "Мирнинский район",  г. Мирный, ул. Ойунского</t>
  </si>
  <si>
    <t>14-14-06/005/2014-894</t>
  </si>
  <si>
    <t>Республика Саха (Якутия), Мирнинский район, г. Мирный, ул. 40 лет Октября, 6</t>
  </si>
  <si>
    <t>14-14-06/001/2014-941</t>
  </si>
  <si>
    <t>Республика Саха (Якутия), Мирнинский район, г. Мирный, ул. Ленина</t>
  </si>
  <si>
    <t>14-14-06/005/2014-775</t>
  </si>
  <si>
    <t>14-14-06/005/2009-209</t>
  </si>
  <si>
    <t>14-14-06/005/2009-742</t>
  </si>
  <si>
    <t>14-14-06/006/2010-137</t>
  </si>
  <si>
    <t>14:37:000302:8</t>
  </si>
  <si>
    <t>Адрес ориентира: Саха (Якутия) Респ. г. Мирный ул. Ленина, дом 16, участок находиться в  км на на север от ориентира (-)</t>
  </si>
  <si>
    <t>14-14-06/004/2008-834</t>
  </si>
  <si>
    <t>14-14-06/005/2009-203</t>
  </si>
  <si>
    <t>14-14-06/005/2009-740</t>
  </si>
  <si>
    <t>14:37:000303:792</t>
  </si>
  <si>
    <t>Республика Саха (Якутия), Мирнинский район, г. Мирный, ул. 40 лет Октября</t>
  </si>
  <si>
    <t>14-14-06/008/2013-981</t>
  </si>
  <si>
    <t>Республика Саха (Якутия), Мирнинский район, г. Мирный, Ленинградский проспект, 48а</t>
  </si>
  <si>
    <t>14-14-06/001/2014-939</t>
  </si>
  <si>
    <t>14:37:000304:12</t>
  </si>
  <si>
    <t>14-14-06/003/2009-556</t>
  </si>
  <si>
    <t>Российская Федерация,Республика Саха (Якутия), муниципальный район Мирнинский, городское поселение город Мирный, город Мирный, улица Лазо, земельный участок 1/2</t>
  </si>
  <si>
    <t>14-14-06/003/2009-563</t>
  </si>
  <si>
    <t>Республика Саха (Якутия) г. Мирный ул. Московская</t>
  </si>
  <si>
    <t>14-14-06/005/2014-947</t>
  </si>
  <si>
    <t>14:37:000304:15</t>
  </si>
  <si>
    <t>Адрес ориентира: Саха (Якутия) Респ. г. Мирный ул. Московская</t>
  </si>
  <si>
    <t>14-14-06/003/2009-568</t>
  </si>
  <si>
    <t>14:37:000304:16</t>
  </si>
  <si>
    <t>Адрес ориентира: Саха (Якутия) Респ. г. Мирный ул. Тихонова</t>
  </si>
  <si>
    <t>14-14-06/003/2009-553</t>
  </si>
  <si>
    <t>Российская Федерация,Республика Саха (Якутия), муниципальный район Мирнинский, городское поселение город Мирный, город Мирный, улица Некрасова, земельный участок 1а/3</t>
  </si>
  <si>
    <t>14-14-06/005/2009-511</t>
  </si>
  <si>
    <t>Республика Саха, у. Мирнинский, г. Мирный, ул. Лумумбы</t>
  </si>
  <si>
    <t>14-14-06/003/2009-596</t>
  </si>
  <si>
    <t>Адрес ориентира: Респ. Саха (Якутия)  г. Мирный  ул. Гагарина</t>
  </si>
  <si>
    <t>14-14-06/005/2009-499</t>
  </si>
  <si>
    <t>14-14-06/005/2009-496</t>
  </si>
  <si>
    <t>14-14-06/005/2009-204</t>
  </si>
  <si>
    <t>Адрес ориентира: Респ. Саха (Якутия)  г. Мирный  ул. Первомайская</t>
  </si>
  <si>
    <t>14-14-06/005/2009-212</t>
  </si>
  <si>
    <t>14-14-06/005/2009-298</t>
  </si>
  <si>
    <t>Российская Федерация, Республика Саха (Якутия), муниципальный район Мирнинский, городское поселение город Мирный, город Мирный, улица Фрунзе, земельный участок 1/10</t>
  </si>
  <si>
    <t>14-14-06/005/2009-518</t>
  </si>
  <si>
    <t>Российская Федерация, Республика Саха (Якутия), муниципальный район Мирнинский, городское поселение город Мирный, город Мирный, улица Фрунзе, земельный участок 1/7</t>
  </si>
  <si>
    <t>14-14-06/005/2009-516</t>
  </si>
  <si>
    <t>14-14-06/005/2009-739</t>
  </si>
  <si>
    <t>14-14-06/005/2009-745</t>
  </si>
  <si>
    <t>Республика Саха, у. Мирнинский, г. Мирный, ул. Комсомольская</t>
  </si>
  <si>
    <t>14-14-06/006/2009-072</t>
  </si>
  <si>
    <t>14-14-06/005/2009-753</t>
  </si>
  <si>
    <t>14-14-06/005/2009-747</t>
  </si>
  <si>
    <t>14-14-06/005/2009-746</t>
  </si>
  <si>
    <t>Российская Федерация, Республика Саха (Якутия), муниципальный район Мирнинский, городское поселение город Мирный, город Мирный, улица Фрунзе, земельный участок 1/2</t>
  </si>
  <si>
    <t>14-14-06/008/2009-843</t>
  </si>
  <si>
    <t>14-14-06/007/2009-567</t>
  </si>
  <si>
    <t>14-14-06/007/2009-574</t>
  </si>
  <si>
    <t>Республика Саха, у. Мирнинский, г. Мирный, ул. Индустриальная</t>
  </si>
  <si>
    <t>14-14-06/005/2014-936</t>
  </si>
  <si>
    <t>Российская Федерация,Республика Саха (Якутия), муниципальный район Мирнинский, городское поселение город Мирный, город Мирный, улица Индустриальная, земельный участок 40а/2</t>
  </si>
  <si>
    <t>14-14-06/005/2014-950</t>
  </si>
  <si>
    <t>Республика Саха, у. Мирнинский, г. Мирный, ул. Бабушкина</t>
  </si>
  <si>
    <t>14-14-06/008/2009-703</t>
  </si>
  <si>
    <t>14-14-06/008/2009-700</t>
  </si>
  <si>
    <t>14-14-06/008/2009-714</t>
  </si>
  <si>
    <t>14-14-06/006/2010-138</t>
  </si>
  <si>
    <t>14-14-06/006/2010-129</t>
  </si>
  <si>
    <t>14-14-06/008/2009-719</t>
  </si>
  <si>
    <t>14-14-06/003/2009-575</t>
  </si>
  <si>
    <t>14-14-06/005/2009-737</t>
  </si>
  <si>
    <t>14-14-06/008/2009-745</t>
  </si>
  <si>
    <t>14-14-06/007/2009-568</t>
  </si>
  <si>
    <t>14-14-06/006/2010-133</t>
  </si>
  <si>
    <t>Российская Федерация, Республика Саха (Якутия), Мирнинский район, г. Мирный</t>
  </si>
  <si>
    <t>14:37:000305:691-14/050/2020-1</t>
  </si>
  <si>
    <t>08.12.2020</t>
  </si>
  <si>
    <t>Республика Саха (Якутия), у. Мирнинский, г. Мирный</t>
  </si>
  <si>
    <t>14:37:000305:692-14/050/2020-1</t>
  </si>
  <si>
    <t>Республика Саха (Якутия), Мирнинский район, г. Мирный, ул. Ойунского</t>
  </si>
  <si>
    <t>14-14-06/001/2014-078</t>
  </si>
  <si>
    <t>Республика Саха (Якутия), у Мирнинский, г Мирный, пер Молодежный, д 3</t>
  </si>
  <si>
    <t>14-14-06/002/2014-880</t>
  </si>
  <si>
    <t>14-14-06/005/2009-743</t>
  </si>
  <si>
    <t>14-14-06/006/2009-074</t>
  </si>
  <si>
    <t>14-14-06/006/2010-134</t>
  </si>
  <si>
    <t>14-14-06/005/2009-741</t>
  </si>
  <si>
    <t>Республика Саха (Якутия), Мирнинский район, г. Мирный, ул. Комсомольская, 4</t>
  </si>
  <si>
    <t>14-14-06/005/2014-772</t>
  </si>
  <si>
    <t>14-14-06/005/2009-738</t>
  </si>
  <si>
    <t>14-14-06/005/2009-749</t>
  </si>
  <si>
    <t>14-14-06/008/2009-746</t>
  </si>
  <si>
    <t>РФ, Республика Саха (Якутия), Мирнинский р-н, МО "Город Мирный", г. Мирный, пр-кт Ленинградский, з/у 38</t>
  </si>
  <si>
    <t>14:37:000307:2-14/016/2017-1</t>
  </si>
  <si>
    <t>10.02.2017</t>
  </si>
  <si>
    <t>Республика Саха, у. Мирнинский, г. Мирный, ул. Гагарина</t>
  </si>
  <si>
    <t>14-14-06/009/2010-446</t>
  </si>
  <si>
    <t>14-14-06/008/2009-747</t>
  </si>
  <si>
    <t>14-14-06/007/2009-571</t>
  </si>
  <si>
    <t>14-14-06/007/2009-557</t>
  </si>
  <si>
    <t>14-14-06/006/2010-128</t>
  </si>
  <si>
    <t>Российская Федерация, Республика Саха (Якутия),  Мирнинский район,  муниципальное образование "Город Мирный", город  Мирный, улица Комсомольская, земельный участок  29в</t>
  </si>
  <si>
    <t>14-14/016-14/016/003/2015-2650/1</t>
  </si>
  <si>
    <t>09.06.2015</t>
  </si>
  <si>
    <t>14:37:000309:5</t>
  </si>
  <si>
    <t>Российская Федерация, Республика Саха (Якутия), Мирнинский район, Муниципальное Образование «город Мирный», г. Мирный,  ул Комсомольская, уч 25/1</t>
  </si>
  <si>
    <t>14-14-06/022/2013-519</t>
  </si>
  <si>
    <t>27.12.2013</t>
  </si>
  <si>
    <t>Республика Саха (Якутия), у Мирнинский, г Мирный, пр-кт Ленинградский</t>
  </si>
  <si>
    <t>14-14/016-14/016/003/2015-6702/1</t>
  </si>
  <si>
    <t>26.11.2015</t>
  </si>
  <si>
    <t>14:37:000310:52</t>
  </si>
  <si>
    <t>14-14-06/003/2009-570</t>
  </si>
  <si>
    <t>14-14-06/005/2009-750</t>
  </si>
  <si>
    <t>14-14-06/006/2010-132</t>
  </si>
  <si>
    <t>Российская Федерация, Республика Саха (Якутия), Мирнинский район, муниципальное образование "Город Мирный", город Мирный, улица Ойунского, земельный участок 12</t>
  </si>
  <si>
    <t>14-14/016-14/016/003/2016-5226/1</t>
  </si>
  <si>
    <t>14-14-06/003/2009-567</t>
  </si>
  <si>
    <t>14-14-06/005/2009-751</t>
  </si>
  <si>
    <t>14-14-06/005/2009-752</t>
  </si>
  <si>
    <t>Республика Саха (Якутия), г. Мирный, площадь 30-летия Победы</t>
  </si>
  <si>
    <t>14-14-06/004/2013-388</t>
  </si>
  <si>
    <t xml:space="preserve">14:37:000313:549-14/050/2023-2 </t>
  </si>
  <si>
    <t>14:37:000313:68</t>
  </si>
  <si>
    <t>14-14-06/003/2009-566</t>
  </si>
  <si>
    <t>Адрес ориентира: Саха(Якутия) Респ. г. Мирный ул. Московская, дом 1, участок находится в 10 м на на север от ориентира (Жилой дом)</t>
  </si>
  <si>
    <t>14-14-06/007/2011-563</t>
  </si>
  <si>
    <t>17.11.2011</t>
  </si>
  <si>
    <t>Республика Саха, р-он. Мирнинский, г. Мирный, ул. Аммосова</t>
  </si>
  <si>
    <t>14-14-06/007/2009-573</t>
  </si>
  <si>
    <t>14-14-06/005/2014-935</t>
  </si>
  <si>
    <t>Республика Саха (Якутия), Мирнинский у, г Мирный, ул Ойунского</t>
  </si>
  <si>
    <t>14-14/016-14/016/003/2015-878/1</t>
  </si>
  <si>
    <t>20.05.2015</t>
  </si>
  <si>
    <t>14-14/016-14/016/003/2015-877/1</t>
  </si>
  <si>
    <t>14-14-06/005/2014-966</t>
  </si>
  <si>
    <t>14-14-06/003/2009-574</t>
  </si>
  <si>
    <t>14:37:000315:8</t>
  </si>
  <si>
    <t>14-14-06/003/2009-572</t>
  </si>
  <si>
    <t>Российская Федерация, Республика (Саха) Якутия, Мирнинский район, муниципальное образование «Город Мирный», город Мирный, переулок Заводской, земельный участок 21/2</t>
  </si>
  <si>
    <t>14:37:000317:172-14/050/2022-4</t>
  </si>
  <si>
    <t>Республика Саха (Якутия), у Мирнинский, г Мирный, пр-кт Ленинградский, южная промзона</t>
  </si>
  <si>
    <t>14:37:000317:175-14/050/2018-2</t>
  </si>
  <si>
    <t>26.12.2018</t>
  </si>
  <si>
    <t>14-14-06/005/2014-934</t>
  </si>
  <si>
    <t>Российская Федерация, Республика Саха (Якутия), муниципальный район Мирнинский, городское поселение город Мирный, город Мирный, улица Индустриальная, земельный участок 40а/5</t>
  </si>
  <si>
    <t>14-14-06/005/2014-958</t>
  </si>
  <si>
    <t>Российская Федерация,Республика Саха (Якутия), муниципальный район Мирнинский, городское поселение город Мирный, город Мирный, улица Индустриальная, земельный участок 40а/4</t>
  </si>
  <si>
    <t>14-14-06/005/2014-959</t>
  </si>
  <si>
    <t>Республика Саха, у. Мирнинский, г. Мирный, пр-кт. Ленинградский</t>
  </si>
  <si>
    <t>14-14-06/001/2013-033</t>
  </si>
  <si>
    <t>14:37:000320:86</t>
  </si>
  <si>
    <t>Республика Саха (Якутия), Мирнинский район, г Мирный, пр Ленинградский, д 1/2</t>
  </si>
  <si>
    <t>14-14-06/001/2014-942</t>
  </si>
  <si>
    <t>14-14-06/007/2009-593</t>
  </si>
  <si>
    <t>14-14-06/005/2009-205</t>
  </si>
  <si>
    <t>14-14-06/005/2009-303</t>
  </si>
  <si>
    <t>14-14-06/001/2013-032</t>
  </si>
  <si>
    <t>14:37:000323:173</t>
  </si>
  <si>
    <t>Республика Саха (Якутия) г. Мирный ул. Тихонова, дом 2</t>
  </si>
  <si>
    <t>14-14-06/004/2013-932</t>
  </si>
  <si>
    <t>10.03.2013</t>
  </si>
  <si>
    <t>14:37:000323:241</t>
  </si>
  <si>
    <t>14-14-06/003/2009-552</t>
  </si>
  <si>
    <t>14-14-06/005/2009-206</t>
  </si>
  <si>
    <t>14-14-06/005/2009-208</t>
  </si>
  <si>
    <t>Республика Саха (Якутия), г. Мирный, ул. Ленина, в районе жилого дома № 11</t>
  </si>
  <si>
    <t>14-14-06/022/2013-690</t>
  </si>
  <si>
    <t>Российская Федерация, Республика Саха (Якутия), у Мирнинский, МО "город Мирный", г Мирный, ул Советская, з/у 15б</t>
  </si>
  <si>
    <t>14-14-06/022/2013-691</t>
  </si>
  <si>
    <t>Республика Саха (Якутия), Мирнинский район, г. Мирный, ул. Советская, 5</t>
  </si>
  <si>
    <t>14-14-06/001/2014-940</t>
  </si>
  <si>
    <t>Республика Саха (Якутия), Мирнинский район, г. Мирный, ул. Советская, 17а</t>
  </si>
  <si>
    <t>14-14-06/002/2014-787</t>
  </si>
  <si>
    <t>Республика Саха (Якутия), Мирнинский район, г. Мирный, в районе пешеходной зоны между пл. Ленина и ул. Советская, слева от здания ДК «Алмаз»</t>
  </si>
  <si>
    <t>14:37:000323:5747-14/050/2023-4</t>
  </si>
  <si>
    <t>26.05.2023</t>
  </si>
  <si>
    <t>Саха (Якутия) Респ. г. Мирный ул. Советская, дом 11/«А», участок находится в км на на север от ориентира (-)</t>
  </si>
  <si>
    <t>14-14/016-14/016/003/2016-2011/2</t>
  </si>
  <si>
    <t>21.04.2016</t>
  </si>
  <si>
    <t>Республика Саха (Якутия), Мирнинский район, г. Мирный, в районе Северной котельной</t>
  </si>
  <si>
    <t>14:37:000323:5765-14/050/2018-2</t>
  </si>
  <si>
    <t>05.10.2018</t>
  </si>
  <si>
    <t>Российская Федерация, Республика Саха (Якутия), Мирнинский район, Муниципальное Образование «город Мирный», г. Мирный, ул Советская, уч 2б</t>
  </si>
  <si>
    <t>14:37:000323:5800-14/050/2018-2</t>
  </si>
  <si>
    <t>03.10.2018</t>
  </si>
  <si>
    <t>Российская Федерация, Республика Саха (Якутия), Мирнинский
район, муниципальное образование «Город Мирный», город Мирный, улица
Ленина, земельный участок 19а (сокращенно - РФ, РС(Я), Мирнинский р-н,
МО «Город Мирный», г. Мирный, ул. Ленина, з/у 19а);</t>
  </si>
  <si>
    <t>14:37:000323:6012-14/050/2020-3</t>
  </si>
  <si>
    <t>16.04.2020</t>
  </si>
  <si>
    <t>Российская Федерация, Республика Саха (Якутия), муниципальный район Мирнинский, городское поселение "Город Мирный", город Мирный, улица Советская</t>
  </si>
  <si>
    <t>14:37:000323:6056-14/050/2022-1</t>
  </si>
  <si>
    <t>17.01.2022</t>
  </si>
  <si>
    <t>14-14-06/005/2014-235</t>
  </si>
  <si>
    <t>14-14-06/005/2014-238</t>
  </si>
  <si>
    <t>14-14-06/003/2009-558</t>
  </si>
  <si>
    <t>Адрес ориентира: Саха(Якутия) Респ. г. Мирный ул. Тихонова</t>
  </si>
  <si>
    <t>14-14-06/003/2009-551</t>
  </si>
  <si>
    <t>Саха (Якутия) респ, у Мирнинский, г Мирный, ул Тихонова</t>
  </si>
  <si>
    <t>14-14-06/003/2009-554</t>
  </si>
  <si>
    <t>14-14-06/005/2009-294</t>
  </si>
  <si>
    <t>Российская Федерация, Республика Саха (Якутия), Мирнинский р-н, МО "город Мирный", г Мирный, ул Тихонова, з/у 15/4</t>
  </si>
  <si>
    <t>14-14-06/001/2014-423</t>
  </si>
  <si>
    <t>Республика Саха (Якутия), Мирнинский район, г. Мирный, ул. Солдатова, 2/1</t>
  </si>
  <si>
    <t>14-14/016-14/016/003/2015-4502/1</t>
  </si>
  <si>
    <t>31.08.2015</t>
  </si>
  <si>
    <t>Республика Саха (Якутия), м.р-н Мирнинский, г.п. город Мирный, г Мирный, ш 50 лет Октября, з/у 2а/1</t>
  </si>
  <si>
    <t>14:37:000324:3620-14/050/2022-4</t>
  </si>
  <si>
    <t>Саха (Якутия) респ, у Мирнинский, г Мирный, ул Гагарина, в районе кафе "Эридан"</t>
  </si>
  <si>
    <t>14-14-06/005/2009-493</t>
  </si>
  <si>
    <t>14-14-06/005/2009-301</t>
  </si>
  <si>
    <t>14-14-06/007/2009-592</t>
  </si>
  <si>
    <t>Российская Федерация, Республика Саха (Якутия), Мирнинский район, Муниципальное Образование «город Мирный», г. Мирный, ш 50 лет Октября, уч 9б</t>
  </si>
  <si>
    <t>14-14-06/010/2013-093</t>
  </si>
  <si>
    <t>Республика Саха, р-он. Мирнинский, г. Мирный, ул. Гагарина</t>
  </si>
  <si>
    <t>14-14-06/005/2009-494</t>
  </si>
  <si>
    <t>14-14-06/005/2009-495</t>
  </si>
  <si>
    <t>14-14-06/007/2009-594</t>
  </si>
  <si>
    <t>14-14-06/008/2009-699</t>
  </si>
  <si>
    <t>Российская Федерация,Республика Саха (Якутия), муниципальный район Мирнинский, городское поселение город Мирный, город Мирный, улица Некрасова, земельный участок 1а/1</t>
  </si>
  <si>
    <t>14-14-06/005/2009-507</t>
  </si>
  <si>
    <t>Российская Федерация, Республика Саха (Якутия), муниципальный район Мирнинский, городское поселение город Мирный, город Мирный, улица Некрасова, земельный участок 1а/2</t>
  </si>
  <si>
    <t>14-14-06/005/2009-509</t>
  </si>
  <si>
    <t>14-14-06/005/2009-497</t>
  </si>
  <si>
    <t>14-14-06/007/2009-570</t>
  </si>
  <si>
    <t>14-14-06/008/2009-701</t>
  </si>
  <si>
    <t>Российская Федерация, Республика Саха (Якутия), муниципальный район Мирнинский, городское поселение город Мирный, город Мирный, улица Некрасова, земельный участок 1а/4</t>
  </si>
  <si>
    <t>14-14-06/005/2009-508</t>
  </si>
  <si>
    <t>14-14-06/008/2009-702</t>
  </si>
  <si>
    <t>Российская Федерация,Республика Саха (Якутия), муниципальный район Мирнинский, городское поселение город Мирный, город Мирный, улица Некрасова, земельный участок 1а/5</t>
  </si>
  <si>
    <t>14-14-06/005/2009-510</t>
  </si>
  <si>
    <t>14-14-06/005/2009-498</t>
  </si>
  <si>
    <t>14-14-06/007/2009-569</t>
  </si>
  <si>
    <t>14-14-06/008/2009-704</t>
  </si>
  <si>
    <t>Российская Федерация, Республика Саха (Якутия), Мирнинский район, МО "Город Мирный", г. Мирный, ул. Некрасова, з/у 1а</t>
  </si>
  <si>
    <t>14:37:000334:213-14/050/2021-2</t>
  </si>
  <si>
    <t>14-14-06/005/2009-748</t>
  </si>
  <si>
    <t>14-14-06/008/2009-705</t>
  </si>
  <si>
    <t>14-14-06/005/2009-500</t>
  </si>
  <si>
    <t>14-14-06/005/2009-754</t>
  </si>
  <si>
    <t>14-14-06/007/2009-560</t>
  </si>
  <si>
    <t>14-14-06/008/2009-708</t>
  </si>
  <si>
    <t>Российская Федерация,Республика Саха (Якутия), муниципальный район Мирнинский, городское поселение город Мирный, город Мирный, улица Лазо, земельный участок 1</t>
  </si>
  <si>
    <t>14-14-06/003/2009-562</t>
  </si>
  <si>
    <t>Адрес ориентира: Саха(Якутия) Респ. г. Мирный ул. П. Лумумбы</t>
  </si>
  <si>
    <t>14-14-06/003/2009-595</t>
  </si>
  <si>
    <t>14-14-06/005/2009-755</t>
  </si>
  <si>
    <t>Российская Федерация,Республика Саха (Якутия), муниципальный район Мирнинский, городское поселение город Мирный, город Мирный, улица Лазо, земельный участок 1/1</t>
  </si>
  <si>
    <t>14-14-06/003/2009-560</t>
  </si>
  <si>
    <t>14-14-06/003/2009-597</t>
  </si>
  <si>
    <t>14-14-06/005/2009-756</t>
  </si>
  <si>
    <t>14-14-06/008/2009-711</t>
  </si>
  <si>
    <t>14-14-06/008/2009-709</t>
  </si>
  <si>
    <t>Российская Федерация,Республика Саха (Якутия), муниципальный район Мирнинский, городское поселение город Мирный, город Мирный, улица Лазо, земельный участок 1/3</t>
  </si>
  <si>
    <t>14-14-06/003/2009-564</t>
  </si>
  <si>
    <t>14-14-06/008/2009-744</t>
  </si>
  <si>
    <t>14-14-06/007/2009-558</t>
  </si>
  <si>
    <t>14-14-06/008/2009-710</t>
  </si>
  <si>
    <t>14-14-06/008/2009-712</t>
  </si>
  <si>
    <t>14-14-06/003/2009-598</t>
  </si>
  <si>
    <t>Российская Федерация, Республика Саха (Якутия), муниципальный район Мирнинский, городское поселение город Мирный, город Мирный, улица Фрунзе, земельный участок 1/1</t>
  </si>
  <si>
    <t>14-14-06/008/2009-844</t>
  </si>
  <si>
    <t>Республика Саха (Якутия), Мирнинский район, муниципальное образование "Город Мирный", город Мирный, переулок 1-й Пионерский, земельный участок 1</t>
  </si>
  <si>
    <t>14:37:000340:243-14/050/2022-1</t>
  </si>
  <si>
    <t>01.02.2022</t>
  </si>
  <si>
    <t>Республика Саха (Якутия), Мирнинский улус, г.п. "город Мирный", г. Мирный, пер. 2-й Пионерский, з/у №1</t>
  </si>
  <si>
    <t>14:37:000340:244-14/050/2022-1</t>
  </si>
  <si>
    <t>24.03.2022</t>
  </si>
  <si>
    <t>14-14-06/003/2009-594</t>
  </si>
  <si>
    <t>14-14-06/003/2009-593</t>
  </si>
  <si>
    <t>Российская Федерация, Республика Саха (Якутия), муниципальный район Мирнинский, городское поселение город Мирный, город Мирный, улица Фрунзе, земельный участок 1/6</t>
  </si>
  <si>
    <t>14-14-06/005/2009-515</t>
  </si>
  <si>
    <t>14-14-06/008/2009-713</t>
  </si>
  <si>
    <t>Республика Саха (Якутия), г. Мирный, ул. Фрунзе, д. 18</t>
  </si>
  <si>
    <t>14-14-06/006/2012-988</t>
  </si>
  <si>
    <t>Российская Федерация, Республика Саха (Якутия), муниципальный район Мирнинский, городское поселение город Мирный, город Мирный, улица Фрунзе, земельный участок 1/9</t>
  </si>
  <si>
    <t>14-14-06/005/2009-520</t>
  </si>
  <si>
    <t>14-14-06/007/2009-572</t>
  </si>
  <si>
    <t>14-14-06/008/2009-715</t>
  </si>
  <si>
    <t>Российская Федерация, Республика Саха (Якутия), муниципальный район Мирнинский, городское поселение город Мирный, город Мирный, улица Фрунзе, земельный участок 1/3</t>
  </si>
  <si>
    <t>14-14-06/005/2009-512</t>
  </si>
  <si>
    <t>Российская Федерация, Республика Саха (Якутия), муниципальный район Мирнинский, городское поселение город Мирный, город Мирный, улица Фрунзе, земельный участок 1/4</t>
  </si>
  <si>
    <t>14-14-06/005/2009-513</t>
  </si>
  <si>
    <t>Российская Федерация, Республика Саха (Якутия), Мирнинский район, Муниципальное Образование «город Мирный», г. Мирный, ул Индустриальная, уч 152/3</t>
  </si>
  <si>
    <t>14-14-06/005/2014-949</t>
  </si>
  <si>
    <t>14-14-06/003/2009-599</t>
  </si>
  <si>
    <t>14-14-06/005/2009-213</t>
  </si>
  <si>
    <t>Российская Федерация, Республика Саха (Якутия), муниципальный район Мирнинский, городское поселение город Мирный, город Мирный, улица Фрунзе, земельный участок 1/5</t>
  </si>
  <si>
    <t>14-14-06/005/2009-514</t>
  </si>
  <si>
    <t>Российская Федерация, Республика Саха (Якутия), муниципальный район Мирнинский, городское поселение город Мирный, город Мирный, улица Индустриальная, земельный участок 40а/3</t>
  </si>
  <si>
    <t>14-14-06/005/2014-956</t>
  </si>
  <si>
    <t>Республика Саха, р-он. Мирнинский, г. Мирный, ул. Лумумбы</t>
  </si>
  <si>
    <t>14-14-06/003/2009-600</t>
  </si>
  <si>
    <t>Республика Саха, р-он. Мирнинский, г. Мирный, ул. Первомайская</t>
  </si>
  <si>
    <t>14-14-06/005/2009-210</t>
  </si>
  <si>
    <t>Российская Федерация, Республика Саха (Якутия), муниципальный район Мирнинский, городское поселение город Мирный, город Мирный, улица Фрунзе, земельный участок 1/8</t>
  </si>
  <si>
    <t>14-14-06/005/2009-517</t>
  </si>
  <si>
    <t>14-14-06/005/2014-933</t>
  </si>
  <si>
    <t>Российская Федерация,Республика Саха (Якутия), муниципальный район Мирнинский, городское поселение город Мирный, город Мирный, улица Индустриальная, земельный участок 40а/6</t>
  </si>
  <si>
    <t>14-14-06/005/2014-960</t>
  </si>
  <si>
    <t>14-14-06/008/2009-718</t>
  </si>
  <si>
    <t>14-14-06/008/2009-716</t>
  </si>
  <si>
    <t>Республика Саха, у. Мирнинский, г. Мирный, ул. Первомайская</t>
  </si>
  <si>
    <t>14-14-06/005/2009-211</t>
  </si>
  <si>
    <t>Российская Федерация, Республика Саха (Якутия), муниципальный район Мирнинский, городское поселение город Мирный, город Мирный, улица Фрунзе, земельный участок 1/11</t>
  </si>
  <si>
    <t>14-14-06/005/2009-519</t>
  </si>
  <si>
    <t>14-14-06/007/2009-556</t>
  </si>
  <si>
    <t>14-14-06/008/2009-720</t>
  </si>
  <si>
    <t>14-14-06/008/2009-717</t>
  </si>
  <si>
    <t>14-14-06/005/2014-965</t>
  </si>
  <si>
    <t>Российская Федерация, Республика Саха (Якутия), муниципальный район Мирнинский, городское поселение город Мирный, город Мирный, улица Индустриальная, земельный участок 40а/1</t>
  </si>
  <si>
    <t>14-14-06/005/2014-957</t>
  </si>
  <si>
    <t>Адрес ориентира: Саха(Якутия) Респ. г. Мирный ул. Нагорная, дом 9</t>
  </si>
  <si>
    <t>14-14/016-14/016/003/2016-1827/3</t>
  </si>
  <si>
    <t>14.04.2016</t>
  </si>
  <si>
    <t>14:37:000361:17</t>
  </si>
  <si>
    <t>Адрес ориентира: Саха(Якутия) Респ. г. Мирный ул. Вилюйская, дом 1, участок находится в 30 м на на юг от ориентира (Жилой дом)</t>
  </si>
  <si>
    <t>14-14-06/004/2013-930</t>
  </si>
  <si>
    <t>Адрес ориентира: Респ. Саха (Якутия)  г. Мирный  ул. Экспедиционная, дом 1, участок находится в  км на на север от ориентира (-)</t>
  </si>
  <si>
    <t>14-14-06/003/2009-578</t>
  </si>
  <si>
    <t>14-14-06/003/2009-580</t>
  </si>
  <si>
    <t>Республика Саха (Якутия), Мирнинский район, г Мирный, ш. Кузакова, 28/2</t>
  </si>
  <si>
    <t>14:37:000401:318-14/050/2023-3</t>
  </si>
  <si>
    <t>20.01.2023</t>
  </si>
  <si>
    <t>Республика Саха (Якутия), Мирнинский район, г. Мирный, ул. Логовая, 150</t>
  </si>
  <si>
    <t>14-14-06/005/2014-769</t>
  </si>
  <si>
    <t>Российская Федерация, Республика Саха (Якутия), Мирнинский район, МО "г Мирный", шоссе Кузакова, земельный участок 13а</t>
  </si>
  <si>
    <t>14:37:000402:713-14/016/2017-1</t>
  </si>
  <si>
    <t>17.02.2017</t>
  </si>
  <si>
    <t>Республика Саха (Якутия), у Мирнинский, г.Мирный, ул.Логовая, земельный участок 120</t>
  </si>
  <si>
    <t>14:37:000402:721-14/016/2017-3</t>
  </si>
  <si>
    <t>04.12.2017</t>
  </si>
  <si>
    <t>Республика Саха (Якутия), Мирнинский район, г Мирный, ш Кирова, 20/3</t>
  </si>
  <si>
    <t>14-14-06/007/2012-898</t>
  </si>
  <si>
    <t>Республика Саха (Якутия), МО "Мирнинский район", г. Мирный, ш. Кирова, корпус 2, южная промзона</t>
  </si>
  <si>
    <t>14-14-06/006/2013-225</t>
  </si>
  <si>
    <t>Республика Саха (Якутия), Мирнинский район, МО "город Мирный", г Мирный, ш Кирова, д 20/1б</t>
  </si>
  <si>
    <t>14:37:000407:26-14/016/2018-1</t>
  </si>
  <si>
    <t>03.04.2018</t>
  </si>
  <si>
    <t>14-14-06/003/2009-581</t>
  </si>
  <si>
    <t>14:37:000410:1</t>
  </si>
  <si>
    <t>14-14-06/003/2009-579</t>
  </si>
  <si>
    <t xml:space="preserve">14:37:000107:8 </t>
  </si>
  <si>
    <t xml:space="preserve">14:37:000111:1831-14/050/2024-2 </t>
  </si>
  <si>
    <t xml:space="preserve">14:37:000211:15 </t>
  </si>
  <si>
    <t xml:space="preserve">14:37:000234:6 </t>
  </si>
  <si>
    <t xml:space="preserve">14:37:000309:3 </t>
  </si>
  <si>
    <t xml:space="preserve">14:37:000324:221 </t>
  </si>
  <si>
    <t xml:space="preserve">14:37:000324:222 </t>
  </si>
  <si>
    <t xml:space="preserve">14:37:000401:134 </t>
  </si>
  <si>
    <t xml:space="preserve">14:37:000408:1 </t>
  </si>
  <si>
    <t xml:space="preserve">№ 14:16:000000:5041-14/050/2019-3
</t>
  </si>
  <si>
    <t xml:space="preserve"> 01.04.2008</t>
  </si>
  <si>
    <t>14-14-06/002/2008-602</t>
  </si>
  <si>
    <t>прав нет</t>
  </si>
  <si>
    <t>Республика Саха, у. Мирнинский, г. Мирный, ул. Комсомольская, д. 25, корп. А</t>
  </si>
  <si>
    <t xml:space="preserve">
Аренда
№ 14-14-06/004/2011-605 от 21.07.2011</t>
  </si>
  <si>
    <t xml:space="preserve">14-14-06/006/2009-071 </t>
  </si>
  <si>
    <t>Российская Федерация, Республика Саха (Якутия), Мирнинский район, муниципальное образование "Город Мирный", город Мирный, улица Комсомольская, земельный участок 29в</t>
  </si>
  <si>
    <t xml:space="preserve">14-14/016-14/016/003/2015-2650/1
</t>
  </si>
  <si>
    <t>14:37:000309:40-14/050/2018-2</t>
  </si>
  <si>
    <t>14:37:000309:545-14/050/2024-2</t>
  </si>
  <si>
    <t xml:space="preserve">
Республика Саха, у. Мирнинский, г. Мирный</t>
  </si>
  <si>
    <t>№ регистрации права собственности МО</t>
  </si>
  <si>
    <t>Дата регистрации права собственности МО</t>
  </si>
  <si>
    <t>Республика Саха, у. Мирнинский, г. Мирный, ул. Ленина, д. 11</t>
  </si>
  <si>
    <t>14:37:000223:1937-14/050/2019-4</t>
  </si>
  <si>
    <t>14:37:000223:1938-14/050/2019-4</t>
  </si>
  <si>
    <t>14:37:000223:1939-14/050/2019-4</t>
  </si>
  <si>
    <t>14-14-06/006/2009-070</t>
  </si>
  <si>
    <t xml:space="preserve"> 26.03.2015</t>
  </si>
  <si>
    <t>Договор безвозмездной передачи (дарения) от 25.12.2013 № 20/219</t>
  </si>
  <si>
    <t xml:space="preserve">Земельный участок Дорога, 40 лет Октября  </t>
  </si>
  <si>
    <t xml:space="preserve">Земельный участок  Дорога, 40 лет Октября  </t>
  </si>
  <si>
    <t>Земельный участок  Дорога, 50 лет Октября</t>
  </si>
  <si>
    <t>Инвентарный номер</t>
  </si>
  <si>
    <t>Наименование</t>
  </si>
  <si>
    <t>Протяженность, площадь объекта п.м./ земли кв.м</t>
  </si>
  <si>
    <t>Адрес (местонахождения)</t>
  </si>
  <si>
    <t>0101032078</t>
  </si>
  <si>
    <t>Дорога, ул. Ленина</t>
  </si>
  <si>
    <t>Передаточный акт № 2/1 от 03.02.2006 года</t>
  </si>
  <si>
    <t>ул. Ленина</t>
  </si>
  <si>
    <t>0101032095</t>
  </si>
  <si>
    <t>Дорога, ул. 40 лет Октября</t>
  </si>
  <si>
    <t>ул. 40 лет Октября</t>
  </si>
  <si>
    <t>Дорога ул. Советская (ранее название Реконструкция Советской)</t>
  </si>
  <si>
    <t>Передаточный акт № 5 от 07.04.2006 г., Постановление Правительства от 31.01.09 г. № 29</t>
  </si>
  <si>
    <t>г. Мирный, ул. Советская</t>
  </si>
  <si>
    <t>1101043010</t>
  </si>
  <si>
    <t>Автодорога по ул. Складской</t>
  </si>
  <si>
    <t>АКТ безвозмездной передачи объектов муниципальной собственности МО "Мирнинский район" МО "Город Мирный". Передаточный АКТ 1-МС-09.</t>
  </si>
  <si>
    <t>1101043011</t>
  </si>
  <si>
    <t>1101043013</t>
  </si>
  <si>
    <t>Автодорога по ул. Вилюйская</t>
  </si>
  <si>
    <t>1101043007</t>
  </si>
  <si>
    <t>Дорога к базе СМУ</t>
  </si>
  <si>
    <t>1101042936</t>
  </si>
  <si>
    <t>Дорога пер. Первомайский</t>
  </si>
  <si>
    <t>Передаточный акт 1-МС-09, Постановление Правительства РС (Я) № 29 от 31.01.2009 года</t>
  </si>
  <si>
    <t>г. Мирный, пер. Первомайский</t>
  </si>
  <si>
    <t>1101042937</t>
  </si>
  <si>
    <t>Дорога ш. 50 лет октября, ДОСААФ- Интернациональная</t>
  </si>
  <si>
    <t>г. Мирный, ш. 50 лет Октября, ДОСААФ - Интернациональная</t>
  </si>
  <si>
    <t>1101043058</t>
  </si>
  <si>
    <t>Дорога Тихонова 8</t>
  </si>
  <si>
    <t>Дорога ул. Павлова</t>
  </si>
  <si>
    <t>г. Мирный, ул. Павлова</t>
  </si>
  <si>
    <t>балансовая стоимость 1 408 512,00 + карман автобусной остановки "Больница" 59 000,00 + Озеленение (многолетние насаждения) 978 200,00 + благоустройство 2 282 000,00 = 4 727 712,00</t>
  </si>
  <si>
    <t>Внутриквартальный проезд</t>
  </si>
  <si>
    <t>721 кв.м</t>
  </si>
  <si>
    <t>Распоряжение от 19.09.2016 № 423 "О принятии в казну МО "Город Мирный" бесхозяйного внутриквартального проезда"</t>
  </si>
  <si>
    <t>г. Мирный, 9 квартал</t>
  </si>
  <si>
    <t xml:space="preserve">14-14/016/003/2016-3919/2 </t>
  </si>
  <si>
    <t>Дорога ул. Логовая</t>
  </si>
  <si>
    <t xml:space="preserve">559 м </t>
  </si>
  <si>
    <t>Распоряжение № 237 от 30.05.2017 "О принятии в казну МО "Город Мирный" бесхозяйной дороги</t>
  </si>
  <si>
    <t>г. Мирный, ул. Логовая</t>
  </si>
  <si>
    <t>609 м</t>
  </si>
  <si>
    <t>Распоряжение № 418 от 20.09.2017 "О принятии в казну бесхозяйных  внутриквартальных проездов"</t>
  </si>
  <si>
    <t>г. Мирный, 7 квартал</t>
  </si>
  <si>
    <t>0101032075</t>
  </si>
  <si>
    <t xml:space="preserve">Дорога, Мухтуйская </t>
  </si>
  <si>
    <t>580 п.м</t>
  </si>
  <si>
    <t>ул. Мухтуйская</t>
  </si>
  <si>
    <t xml:space="preserve"> внесены изменения в протяженность, было 1800 п.м., стало 580</t>
  </si>
  <si>
    <t>Дорога, Интернациональная</t>
  </si>
  <si>
    <t>ул. Интернациональная</t>
  </si>
  <si>
    <t>0101032076</t>
  </si>
  <si>
    <t>14:37:000000:2175</t>
  </si>
  <si>
    <t>Дорога шоссе Кузакова</t>
  </si>
  <si>
    <t>ш. Кузакова, соор. 2</t>
  </si>
  <si>
    <t>балансовая стоимость  изменена 10 752 030 + 199500 остановочный павильон  в районе ДОСААФ / Постановление от 28.07.2022 № 919 "О переименовании объекта муниципальной собственности МО "Город Мирный" Дорога, Кирова ш., Аэропорт (Кузакова) на Дорога шоссе Кузакова</t>
  </si>
  <si>
    <t>0101032077</t>
  </si>
  <si>
    <t>Дорога, ул. Комсомольская</t>
  </si>
  <si>
    <t>ул. Комсомольская</t>
  </si>
  <si>
    <t>балансовая изменена 6 168 890 + 159 300 озеленение + 634 400 озеленение + 31 300 озеленение + 293 800 озеленение+1762345,46 (р.596 от 28.12.2017 Об объединении объектов муниципальной собственности)+ 359711 (р.585 от 25.12.2017 Об объединении объектов муниципальной собственности) + 324 500 пешеходный переход  ул. Комсомольская (школа № 12, музыкальная школа)</t>
  </si>
  <si>
    <t>0101032079</t>
  </si>
  <si>
    <t xml:space="preserve">Дорога, ул. Лесная </t>
  </si>
  <si>
    <t>ул. Лесная</t>
  </si>
  <si>
    <t>0101032080</t>
  </si>
  <si>
    <t>Дорога, ул. Лумумбы</t>
  </si>
  <si>
    <t>ул. Лумумбы</t>
  </si>
  <si>
    <t>0101032081</t>
  </si>
  <si>
    <t>Дорога, ул. Московская</t>
  </si>
  <si>
    <t>ул. Московская</t>
  </si>
  <si>
    <t>балансовая изменена 4 405 830 + 137 600 озеленение + 300 200  озеленение +  1 191 400 озеленение + 225 700 благоустройство + 808 400 благоустройство</t>
  </si>
  <si>
    <t>Дорога, пр-кт Ленинградский</t>
  </si>
  <si>
    <t>пр-т Ленинградский</t>
  </si>
  <si>
    <t>010132083</t>
  </si>
  <si>
    <t>Дорога, Звездная-кладбище</t>
  </si>
  <si>
    <t>ул. Звездная</t>
  </si>
  <si>
    <t>0101032084</t>
  </si>
  <si>
    <t>Дорога, Кирова ш., -мусоросвалка</t>
  </si>
  <si>
    <t>323 п.м</t>
  </si>
  <si>
    <t xml:space="preserve"> </t>
  </si>
  <si>
    <t>0101032086</t>
  </si>
  <si>
    <t>Дорога, ул. Ойунского</t>
  </si>
  <si>
    <t>ул. Ойунского</t>
  </si>
  <si>
    <t>0101032087</t>
  </si>
  <si>
    <t>Дорога, ул. Первомайская</t>
  </si>
  <si>
    <t>ул. Первомайская</t>
  </si>
  <si>
    <t>0101032088</t>
  </si>
  <si>
    <t>Дорога, ул. Тихонова</t>
  </si>
  <si>
    <t>ул. Тихонова</t>
  </si>
  <si>
    <t>0101032091</t>
  </si>
  <si>
    <t>Дорога, Дорожная</t>
  </si>
  <si>
    <t>ул. Дорожная</t>
  </si>
  <si>
    <t>0101032092</t>
  </si>
  <si>
    <t>Дорога  ул.,Аммосова</t>
  </si>
  <si>
    <t>ул. Аммосова</t>
  </si>
  <si>
    <t>0101032098</t>
  </si>
  <si>
    <t>Дорога, ул. Бабушкина</t>
  </si>
  <si>
    <t>ул. Бабушкина</t>
  </si>
  <si>
    <t>0101032094</t>
  </si>
  <si>
    <t>14:37:000328:66</t>
  </si>
  <si>
    <t>Дорога, ул. Гагарина</t>
  </si>
  <si>
    <t>ул. Гагарина</t>
  </si>
  <si>
    <t>0101032096</t>
  </si>
  <si>
    <t>Дорога, ш. 50 лет Октября</t>
  </si>
  <si>
    <t>ш. 50 лет Октября</t>
  </si>
  <si>
    <t>0101032097</t>
  </si>
  <si>
    <t>Дорога, Индустриальная</t>
  </si>
  <si>
    <t>г. Мирный, ул. Индустриальная</t>
  </si>
  <si>
    <t>0101032099</t>
  </si>
  <si>
    <t xml:space="preserve"> Дорога, ул. Солдатова</t>
  </si>
  <si>
    <t>ул. Солдатова</t>
  </si>
  <si>
    <t xml:space="preserve">Проезды, Заречный мкр.ул. (Куницына, Амакинская, Соболева, Бобкова) </t>
  </si>
  <si>
    <t>ул. Амакинская</t>
  </si>
  <si>
    <t>1101043009</t>
  </si>
  <si>
    <t>Автодорога по ул. Иреляхской, РС (Я), Мирнинский улус, Мирный</t>
  </si>
  <si>
    <t>г. Мирный, ул. Иреляхская</t>
  </si>
  <si>
    <t>1101043012</t>
  </si>
  <si>
    <t>Автодорога от проспекта Ленинградский на плотину, РС (Я), Мирнинский улус, г.Мирный</t>
  </si>
  <si>
    <t>1101043014</t>
  </si>
  <si>
    <t xml:space="preserve">Автодорога ул.Комсомольская - общественные огороды, РС (Я), Мирнинский улус, г. Мирный </t>
  </si>
  <si>
    <t>Сооружение Автодороги 24 квартала, в т.ч. освещение автодороги 24 квартала</t>
  </si>
  <si>
    <t>Акт приема-передачи от 10.06.2011 г. , Распоряжение о закреплении автомобильных дорог 24 квартала в казну МО "Город Мирный" от 14.07.2011 г. № 400</t>
  </si>
  <si>
    <t>г. Мирный, ул. Аммосова, от угла ш. 50 лет Октября - банный комплекс, до поворота на ул. Солдатова</t>
  </si>
  <si>
    <t>14:37:000000:1629</t>
  </si>
  <si>
    <t>Автодорога 24 квартала</t>
  </si>
  <si>
    <t>г. Мирный, пр.1-ый Северный, от объездной дороги, идущей параллельно рудовозной автодороги, до ул. Солдатова между домами № 1А (здание ГСЭН) и жилым домом № 3</t>
  </si>
  <si>
    <t>14:37:000000:1630</t>
  </si>
  <si>
    <t>г. Мирный, пр.2-ый Северный, от объездной дороги, идущей параллельно рудовозной автодороги, до ул. Солдатова между домами № 15 и развлекательным центром МИР</t>
  </si>
  <si>
    <t>Дорога ул. Восточная</t>
  </si>
  <si>
    <t>800 кв.м</t>
  </si>
  <si>
    <t>Распоряжение от 23.03.2016 № 107 "О принятии в казну МО "Город Мирный" бесхозяйных дорог"</t>
  </si>
  <si>
    <t>г. Мирный, ул. Восточная</t>
  </si>
  <si>
    <t>Дорога ул. Южная</t>
  </si>
  <si>
    <t>475 кв.м</t>
  </si>
  <si>
    <t>г. Мирный, ул. Южная</t>
  </si>
  <si>
    <t>Дорога ул. Газовиков</t>
  </si>
  <si>
    <t>580 кв.м</t>
  </si>
  <si>
    <t>г. Мирный, ул. Газовиков</t>
  </si>
  <si>
    <t>Дорога ул. Геологическая</t>
  </si>
  <si>
    <t>1050 кв.м</t>
  </si>
  <si>
    <t>г. Мирный, ул. Геологическая</t>
  </si>
  <si>
    <t>Дорога ул. Весенняя</t>
  </si>
  <si>
    <t>218 кв.м</t>
  </si>
  <si>
    <t>г. Мирный, ул. Весенняя</t>
  </si>
  <si>
    <t>Дорога ул. 8 марта</t>
  </si>
  <si>
    <t>251 кв.м</t>
  </si>
  <si>
    <t>г. Мирный, ул. 8 марта</t>
  </si>
  <si>
    <t>Дорога по ул. Целинная</t>
  </si>
  <si>
    <t>211 кв.м</t>
  </si>
  <si>
    <t>г. Мирный, ул. Целинная</t>
  </si>
  <si>
    <t>Дорога по ул. Ромашовка</t>
  </si>
  <si>
    <t>425 кв.м</t>
  </si>
  <si>
    <t>г. Мирный, ул. Ромашовка</t>
  </si>
  <si>
    <t>Дорога ул. Экспедиционная</t>
  </si>
  <si>
    <t>1922 кв.м</t>
  </si>
  <si>
    <t>г. Мирный, ул. Экспедиционная</t>
  </si>
  <si>
    <t>Дорога по ул. Кузьмина</t>
  </si>
  <si>
    <t>1072 кв.м</t>
  </si>
  <si>
    <t>г. Мирный, ул. Кузьмина</t>
  </si>
  <si>
    <t>Дорога по ул. Нагорная</t>
  </si>
  <si>
    <t>556 кв.м</t>
  </si>
  <si>
    <t>г. Мирный, ул. Нагорная</t>
  </si>
  <si>
    <t>Дорога по ул. Ленская</t>
  </si>
  <si>
    <t>631 кв.м</t>
  </si>
  <si>
    <t>г. Мирный, ул. Ленская</t>
  </si>
  <si>
    <t>Дорога по ул. Набережная</t>
  </si>
  <si>
    <t>250 кв.м</t>
  </si>
  <si>
    <t>г. Мирный, Набережная</t>
  </si>
  <si>
    <t>Объездная дорога</t>
  </si>
  <si>
    <t>611 кв.м</t>
  </si>
  <si>
    <t>г. Мирный, ул. Солдатова</t>
  </si>
  <si>
    <t>Дорога по ул. 40 лет ЯССР</t>
  </si>
  <si>
    <t>280 кв.м</t>
  </si>
  <si>
    <t>г. Мирный, ул. 40 лет ЯССР</t>
  </si>
  <si>
    <t>Дорога ул. Транспортная</t>
  </si>
  <si>
    <t>140 кв.м</t>
  </si>
  <si>
    <t>г. Мирный, ул. Транспортная</t>
  </si>
  <si>
    <t>Дорога по ул. Ручейная</t>
  </si>
  <si>
    <t>775 кв.м</t>
  </si>
  <si>
    <t>г. Мирный, ул. Ручейная</t>
  </si>
  <si>
    <t>Дорога ул. Титова</t>
  </si>
  <si>
    <t>360 кв.м</t>
  </si>
  <si>
    <t>г. Мирный, ул. Титова</t>
  </si>
  <si>
    <t>492 кв.м</t>
  </si>
  <si>
    <t>г. Мирный, 5 квартал</t>
  </si>
  <si>
    <t>592 кв.м</t>
  </si>
  <si>
    <t>г. Мирный, 6 квартал</t>
  </si>
  <si>
    <t>Дорога по ул. Петра Алексеева</t>
  </si>
  <si>
    <t>125  м</t>
  </si>
  <si>
    <t>Распоряжение № 159 от 18.04.2017 "О принятии в казну МО "Город Мирный" бесхозяйной дороги"</t>
  </si>
  <si>
    <t>г. Мирный, ул. Петра Алексеева</t>
  </si>
  <si>
    <t>Дорога ул. Заречная</t>
  </si>
  <si>
    <t>376 м</t>
  </si>
  <si>
    <t>Распоряжение № 158 от 18.04.2017 "О принятии в казну МО "Город Мирный" бесхозяйной дороги"</t>
  </si>
  <si>
    <t>г. Мирный, ул. Заречная</t>
  </si>
  <si>
    <t>344 м</t>
  </si>
  <si>
    <t>г. Мирный, 22 квартал</t>
  </si>
  <si>
    <t>348 м</t>
  </si>
  <si>
    <t>г. Мирный, 25 квартал</t>
  </si>
  <si>
    <t>743 м</t>
  </si>
  <si>
    <t>г. Мирный, 2 квартал</t>
  </si>
  <si>
    <t>703 м</t>
  </si>
  <si>
    <t>г. Мирный, 11 квартал</t>
  </si>
  <si>
    <t>г. Мирный, 23 квартал</t>
  </si>
  <si>
    <t>14:37:000303:921</t>
  </si>
  <si>
    <t>г. Мирный, 3,4 квартал</t>
  </si>
  <si>
    <t>г. Мирный, 24 квартал</t>
  </si>
  <si>
    <t>14:37:000000:2206</t>
  </si>
  <si>
    <t>Автодорога "Летняя база" на р.Чуоналыр со стоянкой</t>
  </si>
  <si>
    <t>Распоряжение № 268 от 25.06.2020 О принятии имущества в казну МО "Город Мирный" (договор дарениея с АК "АЛРОСА")</t>
  </si>
  <si>
    <t xml:space="preserve">Внутриквартальный проезд к жилым зданиям </t>
  </si>
  <si>
    <t>248 п.м. ширина 4,00 п.м. площадь 992,0 кв.м.</t>
  </si>
  <si>
    <t>Распоряжение № 283 от 07.06.2022 "О принятии имущества в казну МО "Город Мирный" Мирнинского района РС(Я)"</t>
  </si>
  <si>
    <t xml:space="preserve">г. Мирный, ул. Экспедиционная, д. 23 "Б" (с дробями) </t>
  </si>
  <si>
    <t>остаточная стоимость 456600.00 руб.</t>
  </si>
  <si>
    <t>Внутриквартальный проезд в районе домов № 24/1, № 24/4, № 24/5, № 24/6, № 24/7, № 24/8, № 24/9 по ул. Мухтуйской</t>
  </si>
  <si>
    <t>длина 137,90 пог.м, ширина 4,00 пог.м, площадь 551,60 кв.м.</t>
  </si>
  <si>
    <t>Распоряжение № 541 от 21.11.2022 "О принятии имущества в казну МО "Город Мирный" Мирнинского района РС(Я)"</t>
  </si>
  <si>
    <t>г. Мирный, ул. Мухтуйская, в районе домов № 24/1, № 24/4, № 24/5, № 24/6, № 24/7, № 24/8, № 24/9.</t>
  </si>
  <si>
    <t>остаточная стоимость 433454.00 руб.</t>
  </si>
  <si>
    <t>Внутриквартальный проезд в районе МКД № 9 "А", № 9 "Б" по ул. Комсомольской</t>
  </si>
  <si>
    <t>длина 56,20 пог.м, ширина 5,20 пог.м, площадь 292,20 кв.м.</t>
  </si>
  <si>
    <t xml:space="preserve">г. Мирный, ул. Комсомольская, в районе МКД № 9 "А", № 9 "Б" </t>
  </si>
  <si>
    <t>остаточная стоимость 176650.00 руб.</t>
  </si>
  <si>
    <t>14:37:000111:197</t>
  </si>
  <si>
    <t>Здание Банный комплекс</t>
  </si>
  <si>
    <t>Передаточный акт на объекты мунициппальной собственности МО "Мирнинский район" РС (Я), передаваемые в муниципальную собственность МО "Город Мирный" Мирнинского района РС (Я) от 01.01.2015 № 16/2                            Распоряжение правительства РС (Я) от 14.11.2014 № 1301-р</t>
  </si>
  <si>
    <t>г. Мирный, ш. 50 лет Октября, д. 6</t>
  </si>
  <si>
    <t>__</t>
  </si>
  <si>
    <t>оперативное управление МБУ "Мемориал"</t>
  </si>
  <si>
    <t>Постановление от 30.06.2023 № 931 О передаче недвижимого имущества в оперативное управление МБУ "Мемориал"</t>
  </si>
  <si>
    <t>14:37:000307:614</t>
  </si>
  <si>
    <t>Нежилое помещение</t>
  </si>
  <si>
    <t>Постановление Правительства от 31.01.2009 года № 29, Распоряжение № 293 от 12.07.2018 О принятии в казну МО "город Мирный" нежилых помещений"</t>
  </si>
  <si>
    <t>Комсомольская, д. 4, пом. 18</t>
  </si>
  <si>
    <t>Собственность
№ 14-14-06/005/2009-733 от 16.09.2009</t>
  </si>
  <si>
    <t>14:37:000310:516</t>
  </si>
  <si>
    <t>Клуб</t>
  </si>
  <si>
    <t>Постановление Правительства от 31.01.2009 года № 29</t>
  </si>
  <si>
    <t>Московская, д. 12, пом.13А</t>
  </si>
  <si>
    <t>14:37:000323:5727</t>
  </si>
  <si>
    <t>Нежилое помещение № 2</t>
  </si>
  <si>
    <t>Тихонова, д. 8, пом. 2</t>
  </si>
  <si>
    <t>14:37:000000:1694</t>
  </si>
  <si>
    <t>Хоккейный корт</t>
  </si>
  <si>
    <t>Расп. Правительства РС Я от 08.10.07.№1358; Передаточный акт 16-1/87 от 02.11.2007 г.</t>
  </si>
  <si>
    <t>г.Мирный, мкр. Заречный.</t>
  </si>
  <si>
    <t>сооружение</t>
  </si>
  <si>
    <t>14:37:000353:79</t>
  </si>
  <si>
    <t>Здание столярной мастерской</t>
  </si>
  <si>
    <t>Постановление МО "Мирнинский район" РС (Я) от 27.08.2008г. № 1260 от 31.01.2009 года № 30</t>
  </si>
  <si>
    <t>14:37:000364:104</t>
  </si>
  <si>
    <t>Часть здания. Гараж</t>
  </si>
  <si>
    <t>Постановление Прааительства РС (Я) от 29.10.2009 г. № 463; Передаточный акт № 2-МС-09 от 27.11.2009 года</t>
  </si>
  <si>
    <t>г. Мирный, ш. Кирова, корпус 6, южная промзона</t>
  </si>
  <si>
    <t>14:37:000405:158</t>
  </si>
  <si>
    <t>Здание АБК</t>
  </si>
  <si>
    <t>г. Мирный, ш. Кирова, корпус 2, южная промзона</t>
  </si>
  <si>
    <t>14:37:000405:139</t>
  </si>
  <si>
    <t>Здание Склад</t>
  </si>
  <si>
    <t>г. Мирный, ш. Кирова, д. 20 , корп. 3</t>
  </si>
  <si>
    <t>14:37:000222:82</t>
  </si>
  <si>
    <t>Помещение</t>
  </si>
  <si>
    <t>Постановление Правительства от 31.01.2009 года № 29; Передаточный акт 1-МС-09 от 03.03.2009 г.</t>
  </si>
  <si>
    <t>г. Мирный, ул. Мухтуйская 24/3, кв. 3</t>
  </si>
  <si>
    <t>14:37:000316:94</t>
  </si>
  <si>
    <t>Сушилка столярки</t>
  </si>
  <si>
    <t>г. Мирный, ул. Иреляхская д. 2, нижняя база УПТК</t>
  </si>
  <si>
    <t>14:37:000316:77</t>
  </si>
  <si>
    <t>Столярка</t>
  </si>
  <si>
    <t>14:37:000340:112</t>
  </si>
  <si>
    <t>База зеленостроя № 1</t>
  </si>
  <si>
    <t>Постановление 29 от 31.01.2009 г., Передаточный акт 1-МС-09 от 03.03.2009 г., Распоряжение об изъятии из МАУ "ГЖКХ" от 28.12.2010 г. № 835</t>
  </si>
  <si>
    <t>г. Мирный, ул. Фрунзе, д. 18</t>
  </si>
  <si>
    <t>14:37:000312:237</t>
  </si>
  <si>
    <t>Постановление 29 от 31.01.2009 г., Передаточный акт 1-МС-09 от 03.03.2009 г.</t>
  </si>
  <si>
    <t>г. Мирный, ул. Комсомольская, д. 25А, пом. 35</t>
  </si>
  <si>
    <t>14:37:000227:63</t>
  </si>
  <si>
    <t>Постановление от 30.12.2015 № 1451 О внесении изменений в реестр мунициапльного собственности и казну МО "Город Мирный"</t>
  </si>
  <si>
    <t>г. Мирный, 50 лет Октября, 18</t>
  </si>
  <si>
    <t>14:37:000323:5605</t>
  </si>
  <si>
    <t xml:space="preserve">Нежилое помещение </t>
  </si>
  <si>
    <t>Собственность
14-14-06/009/2011-418
21.12.2011</t>
  </si>
  <si>
    <t>14:37:000323:1579</t>
  </si>
  <si>
    <t xml:space="preserve">БЕЗВОЗМЕЗДНОЕ ПОЛЬЗОВАНИЕ Следственный комитет (по 31.12.2028 г.). </t>
  </si>
  <si>
    <t>14:37:000000:2207</t>
  </si>
  <si>
    <t>Здание дома сторожа с аркой</t>
  </si>
  <si>
    <t>Распоряжение № 268 от 25.06.2020 О принятии имущества в казну МО "Город Мирный" (договор дарения с АК АЛРОСА)</t>
  </si>
  <si>
    <t>г. Мирный, база отдыха "Чуоналыр"</t>
  </si>
  <si>
    <t>14:37:000341:72</t>
  </si>
  <si>
    <t>Гаражный бокс № 2 ул. Аммосова 9, пом. № 2</t>
  </si>
  <si>
    <t>Постановление от 08.09.2020 № 913 Об изъятии из оперативного управления Администрации МО "Город Мирный" и принятии в казну МО "Город Мирный" гаражного бокса № 2</t>
  </si>
  <si>
    <t>г. Мирный, Аммосова д. 9 пом 2.</t>
  </si>
  <si>
    <t>Объект незавершенного строительства</t>
  </si>
  <si>
    <t>г Мирный, ул Амакинская, возле хоккейного корта</t>
  </si>
  <si>
    <t>КСК на р. Чуоналыр (объект незавершенного строительства)</t>
  </si>
  <si>
    <t>312,5 кв.м.</t>
  </si>
  <si>
    <t>объекты КСК, переданные по договору дарения имущества № 9904 от 27.05.2020, акт приема-передачи имущества от 27.05.2020</t>
  </si>
  <si>
    <t>322 кв.м.</t>
  </si>
  <si>
    <t>объекты КСК, переданные по договору дарения имущества № 9904 от 27.05.2020, акт приема-передачи имущества от 27.05.2021</t>
  </si>
  <si>
    <t>161 кв.м.</t>
  </si>
  <si>
    <t>объекты КСК, переданные по договору дарения имущества № 9904 от 27.05.2020, акт приема-передачи имущества от 27.05.2022</t>
  </si>
  <si>
    <t>14:37:000401:341</t>
  </si>
  <si>
    <t>скульптурная композиция "Памятник шахтерам"</t>
  </si>
  <si>
    <t>2 424,6 кв.м.</t>
  </si>
  <si>
    <t>г. Мирный, ш. Кузакова, соор. 30</t>
  </si>
  <si>
    <t>0101032004</t>
  </si>
  <si>
    <t>14:37:000317:170</t>
  </si>
  <si>
    <t>Кубовая № 10 ул. Индустриальная</t>
  </si>
  <si>
    <t>Передаточный акт 4-М от 13.03.2006 года; Постановление Правительства РС (Я) от 31.01.2009 года № 29 (1-МС-09)</t>
  </si>
  <si>
    <t>г. Мирный, РС (Я)</t>
  </si>
  <si>
    <t>0101032009</t>
  </si>
  <si>
    <t>Кубовая № 18 ул. Индустриальная, д.6/1</t>
  </si>
  <si>
    <t>1101043051</t>
  </si>
  <si>
    <t xml:space="preserve">Пожарный водоем </t>
  </si>
  <si>
    <t>Передаточный акт 1-МС-09 от 03.03.2009 года</t>
  </si>
  <si>
    <t>Распоряжение Правительства РС (Я) № 1292-р от 25.12.2009 года "О внесении изменений…." Распоряжение МО "Город Мирный" О принятии в казну МО "Город Мирный"  № 165 от 2010 Передаточный акт № 16-1/108</t>
  </si>
  <si>
    <t>г. Мирный, п. Верхний,ул. Звездная</t>
  </si>
  <si>
    <t>ул. Иреляхская, д. 2 нижняя база УПТК</t>
  </si>
  <si>
    <t>Пожарный резервуар, п. Газовик</t>
  </si>
  <si>
    <t>Емкость (септик для обслуживания жилых домов)</t>
  </si>
  <si>
    <t>12 м3</t>
  </si>
  <si>
    <t>Постановление № 62 от 30.01.2013 О передаче объектов из МБУ ГЖКХ в казну "МО Город Мирный",     Распоряжение о передаче объектов в оперативное управление МАУ "ГЖКХ" от 02.12.2010 г. № 752</t>
  </si>
  <si>
    <t>г. Мирный, пр. Ленинградский (рядом с домом 5Г)</t>
  </si>
  <si>
    <t>емкость</t>
  </si>
  <si>
    <t>50 м3</t>
  </si>
  <si>
    <t>Распоряжение № 19 от 25.01.2017 О принятии емкостей  в казну МО "Город Мирный"</t>
  </si>
  <si>
    <t>25 м3</t>
  </si>
  <si>
    <t>14:37:000339:111</t>
  </si>
  <si>
    <t>Кубовая № 14 ул. Фрунзе д. 27/1</t>
  </si>
  <si>
    <t>Р.  № 928 от 27.07.2018 О передаче основных средств из МУП "Коммунальщик" МО "город Мирный" в казну МО "Город Мирный",Передаточный акт 4-М от 13.03.2006 года; Постановление Правительства РС (Я) от 31.01.2009 года № 29 (1-МС-09)</t>
  </si>
  <si>
    <t>ул. Фрунзе д. 27/1</t>
  </si>
  <si>
    <t>0101032032</t>
  </si>
  <si>
    <t>Благоустройство (Прочие сооружения) ш. 50 лет Октября</t>
  </si>
  <si>
    <t>Передаточный акт 4-М от 13.03.2006 года; Постановление Правительства РС (Я) от 31.01.2009 года № 29</t>
  </si>
  <si>
    <t>0101032045</t>
  </si>
  <si>
    <t>Озеленение (многолетние насаждения) 12 квартал</t>
  </si>
  <si>
    <t>0101032057</t>
  </si>
  <si>
    <t>Озеленение (многолетние насаждения) ул. Московская</t>
  </si>
  <si>
    <t>Газон Ленина</t>
  </si>
  <si>
    <t>Передаточный акт 4-М от 13.03.2006 года; Постановление Правительства РС (Я) от 31.01.2009 года № 30</t>
  </si>
  <si>
    <t>г. Мирный, ул. Ленина</t>
  </si>
  <si>
    <t>Благоустройство, около д/сада № 2</t>
  </si>
  <si>
    <t>Передаточный акт 4-М от 13.03.2006 года; Постановление Правительства РС (Я) от 31.01.2009 года № 31</t>
  </si>
  <si>
    <t>Площадка, 5 квартал</t>
  </si>
  <si>
    <t>Передаточный акт 4-М от 13.03.2006 года; Постановление Правительства РС (Я) от 31.01.2009 года № 32</t>
  </si>
  <si>
    <t>Площадка, Советская ТРЦ</t>
  </si>
  <si>
    <t>Передаточный акт 4-М от 13.03.2006 года; Постановление Правительства РС (Я) от 31.01.2009 года № 33</t>
  </si>
  <si>
    <t>Малая архитектурная форма "Медведь и крокодил"</t>
  </si>
  <si>
    <t>Распоряжение от 14.10.2021 № 498 о принятии имущества в казну МО "Город Мирный"</t>
  </si>
  <si>
    <t>г. Мирный ул. Тихонова</t>
  </si>
  <si>
    <t>по решению суда бесхозное.</t>
  </si>
  <si>
    <t>14:16:000000:4301</t>
  </si>
  <si>
    <t>Въездной знак 4 км по автодороге в г.Ленск</t>
  </si>
  <si>
    <t>Передаточный акт 1-МС-09 от 03.03.2009 года, Постановление правительства РС (Я) № 29 от 31.01.2009 года</t>
  </si>
  <si>
    <t>г. Мирный, со стороны г. Ленска (4км. По автодороге в г. Ленск)</t>
  </si>
  <si>
    <t>Площадь и реконструкция центральной площади Ленина</t>
  </si>
  <si>
    <t>4233 кв.м.</t>
  </si>
  <si>
    <t xml:space="preserve">Постановление Правительства  № 29 от 31.01.2009 года, Передаточный акт № 5-М от 07.04.2006 г. </t>
  </si>
  <si>
    <t>Памятник Ленина</t>
  </si>
  <si>
    <t>Бетонирование</t>
  </si>
  <si>
    <t xml:space="preserve">Передаточный акт № 5-М от 07.04.2006 г. </t>
  </si>
  <si>
    <t>"Реконструкция ул.Советской" в г.Мирный</t>
  </si>
  <si>
    <t>1 476 кв.м.</t>
  </si>
  <si>
    <t xml:space="preserve">Памятный мемориал В.И.Тихонова (Объект движимого имущества "г.Мирный. Улица Тихонова.) </t>
  </si>
  <si>
    <t>г. Мирный, ул. Тихонова</t>
  </si>
  <si>
    <t>14:37:000000:1679</t>
  </si>
  <si>
    <t>Мемориальный комплекс "Вилюйское кольцо"</t>
  </si>
  <si>
    <t>г. Мирный, ул. Вилюйская, 1 а</t>
  </si>
  <si>
    <t>Объект "Сквер", Х квартал г.Мирный</t>
  </si>
  <si>
    <t>г. Мирный, Х квартал</t>
  </si>
  <si>
    <t>Объект "Ботанический сад", 12 квартал г.Мирный</t>
  </si>
  <si>
    <t>14:37:000302:1773</t>
  </si>
  <si>
    <t>Памятник Л.Л. Солдатову в г. Мирный</t>
  </si>
  <si>
    <t>РФ, РС(Я) р-н Мирнинский, г.п. "Город Мирный", г. Мирный, ул. Ойунского, соор. 30б.</t>
  </si>
  <si>
    <t>остаточная стоимость 24747171,00</t>
  </si>
  <si>
    <t>14:37:000310:616</t>
  </si>
  <si>
    <t>Сооружение "Святой источник"</t>
  </si>
  <si>
    <t>Договор безвозмездной передачи недвижимого имущества № 223 -ПУ от 31.08.2018</t>
  </si>
  <si>
    <t>г. Мирный, пр. Ленинградский, д. 17</t>
  </si>
  <si>
    <t>14:37:000000:2943</t>
  </si>
  <si>
    <t>Памятник шоферам-первопроходцам" (ранее было наименование "Мемориальная доска при въезде в г. Мирный")</t>
  </si>
  <si>
    <t>500 кв.м</t>
  </si>
  <si>
    <t>Распоряжение от 31.01.2019 № 95 О принятии объекта "Мемориальная доска на въезде в г. Мирный" в казну МО "Город Мирный", Постановление о переименовании объекта недвижимости, внесенного в Государственный реестр объектов культурного наследия (памятников истории и культуры) народов России) № 355 от 22.03.2019</t>
  </si>
  <si>
    <t>г. Мирный, площадка "Иреляхская", сооружение 14</t>
  </si>
  <si>
    <t>14:37:000323:5796</t>
  </si>
  <si>
    <t>Памятник "Воинам не вернувшимся в необъяенной войны пящается"</t>
  </si>
  <si>
    <t>72 кв м</t>
  </si>
  <si>
    <t>г. Мирный, в районе пешеходной зоны между пл. Ленина и ул. Советской слева от ДК "Алмаз"</t>
  </si>
  <si>
    <t xml:space="preserve">Земельный участок под объект Сети 3 квартала </t>
  </si>
  <si>
    <t xml:space="preserve">Земельный участок (г.Мирный. Застройка XXIII квартала. Открытая волейбольно-баскетбольная площадка) </t>
  </si>
  <si>
    <t xml:space="preserve">Земельный участок (скейтпарк) </t>
  </si>
  <si>
    <t xml:space="preserve">Земельный участок (ПАКУ ?) </t>
  </si>
  <si>
    <t>Земельные участки под дороги</t>
  </si>
  <si>
    <t>Площадь, кв.м.</t>
  </si>
  <si>
    <t>Балансовая стоимость</t>
  </si>
  <si>
    <t>Примечание</t>
  </si>
  <si>
    <t>Жилое помещение</t>
  </si>
  <si>
    <t>Распоряжение от 10.03.2020 № 129 О постановке на учет жилого помещения</t>
  </si>
  <si>
    <t>г. Мирный, ул. 40 лет Октября, дом 1, к. 13</t>
  </si>
  <si>
    <t>дом признан ветхим и аварийным ДОГОВОРЫ ПРИВАТИЗАЦИИ НЕ ЗАКЛЮЧАТЬ Постановление № 79 от 27.01.2021</t>
  </si>
  <si>
    <t>д</t>
  </si>
  <si>
    <t>14:37:000303:635</t>
  </si>
  <si>
    <t>Распоряжение о внесении изменений в реестр муниципальной собственности и казну МО "Город Мирный" от 26.05.2011 г. № 279</t>
  </si>
  <si>
    <t>г. Мирный, ул. 40 лет Октября, дом 1, к. 19</t>
  </si>
  <si>
    <t>14:37:000303:950-14/016/2017-3</t>
  </si>
  <si>
    <t>14:37:000303:950</t>
  </si>
  <si>
    <t>г. Мирный, ул. 40 лет Октября, дом 1, кв. 26</t>
  </si>
  <si>
    <t>Распоряжение о внесении изменений в реестр муниципальной собственности и казну МО "Город Мирный" от 26.05.2011 г. № 279, Распоряжение № 368 от 12.08.2016 О внесении изменений в реестр муниципальной собственности и казну МО "Город Мирный"</t>
  </si>
  <si>
    <t>г. Мирный, ул. 40 лет Октября, дом 1, кв. 6</t>
  </si>
  <si>
    <t>14-14/016-14/016/003/2016-4472/2 от 31.08.2016</t>
  </si>
  <si>
    <t>14:37:000303:633</t>
  </si>
  <si>
    <t>г. Мирный, ул. 40 лет Октября, дом 1, кв. 9</t>
  </si>
  <si>
    <t>14-14/016-14/016/003/2016-4479/2 от 31.08.2016</t>
  </si>
  <si>
    <t>14:37:000303:641</t>
  </si>
  <si>
    <t>Распоряжение о внесении изменений в реестр муниципальной собственности и казну от 26.05.2011 г. № 278</t>
  </si>
  <si>
    <t>г. Мирный, ул. 40 лет Октября, дом 2, корпус "А", кв. 1</t>
  </si>
  <si>
    <t>к</t>
  </si>
  <si>
    <t xml:space="preserve">Жилой дом (за исключением жилых и нежилых помещений, находящихся в собственности физических и юридических лиц)        </t>
  </si>
  <si>
    <t>Постановление Правительства № 29 от 31.01.2009 года</t>
  </si>
  <si>
    <t>дом признан ветхим и аварийным ДОГОВОРЫ ПРИВАТИЗАЦИИ НЕ ЗАКЛЮЧАТЬ Постановление № 1101 от 29.06.2017</t>
  </si>
  <si>
    <t>Распоряжение о внесении изменений в реестр муниципальной собственности МО "Город Мирный" от 03.02.2011 г. № 55</t>
  </si>
  <si>
    <t>г. Мирный, ул. 40 лет Октября, дом 24, корпус "А", кв. 14</t>
  </si>
  <si>
    <t>14-14/016-14/016/003/2016-4141/2 от 10.08.2016</t>
  </si>
  <si>
    <t>г. Мирный, ул. 40 лет Октября, дом 24, корпус "А", кв. 16</t>
  </si>
  <si>
    <t xml:space="preserve"> Собственность
14:37:000304:157-14/050/2023-1
01.08.2023</t>
  </si>
  <si>
    <t>г. Мирный, ул. 40 лет Октября, дом 24, корпус "А", кв. 3</t>
  </si>
  <si>
    <t>Собственность
26.06.2020
14:37:000304:151-14/050/2020-3</t>
  </si>
  <si>
    <t xml:space="preserve"> 14:37:000304:151</t>
  </si>
  <si>
    <t>Постановление Правительства РС (Я) № 29 от 31.01.2023, Распоряжение "О постановке на учет жилых помещений" от 29.05.2023 г. № 237</t>
  </si>
  <si>
    <t>г. Мирный, ул. 40 лет Октября, дом 24б, кв. 10</t>
  </si>
  <si>
    <t>Собственность
16.05.2023
14:37:000304:253-14/050/2023-1</t>
  </si>
  <si>
    <t>14:37:000304:253</t>
  </si>
  <si>
    <t xml:space="preserve">г. Мирный, ул. 40 лет Октября, дом 26, корпус "А", кв. 1 </t>
  </si>
  <si>
    <t>дом признан ветхим и аварийным ДОГОВОРЫ ПРИВАТИЗАЦИИ НЕ ЗАКЛЮЧАТЬ Постановление № 1163 от 05.07.2017</t>
  </si>
  <si>
    <t>14-14/016-14/016/003/2016-4317/2 от 23.08.2016</t>
  </si>
  <si>
    <t>г. Мирный, ул. 40 лет Октября, дом 26, корпус "А", кв. 8</t>
  </si>
  <si>
    <t>г. Мирный, ул. 40 лет Октября, дом 26, корпус "А", кв. 9</t>
  </si>
  <si>
    <t>14-14/016-14/016/003/2016-4257/2 от 18.08.2016</t>
  </si>
  <si>
    <t>Распоряжение о внесении изменений в реестр муниципальной собственности от 28.03.2011 г. № 172</t>
  </si>
  <si>
    <t>г. Мирный, ул. 40 лет Октября, дом 26, корпус "Б", кв. 11</t>
  </si>
  <si>
    <t>дом признан ветхим и аварийным ДОГОВОРЫ ПРИВАТИЗАЦИИ НЕ ЗАКЛЮЧАТЬ Постановление № 103 от 02.02.2021</t>
  </si>
  <si>
    <t>14-14/016-14/016/003/2016-4315/2 от 22.08.2016</t>
  </si>
  <si>
    <t>г. Мирный, ул. 40 лет Октября, дом 26, корпус "Б", кв. 3</t>
  </si>
  <si>
    <t>14-14/016-14/016/003/2016-4305/2 от 23.08.2016</t>
  </si>
  <si>
    <t>Распоряжение о внесении изменений в реестр муниципальной собственности и казну от 26.05.2011 г. № 279 / Распоряжение О внесении изменений в реестр муниципальной собственности и казну МО "Город Мирный" от 15.08.2023 № 382 (в части площади и адреса)</t>
  </si>
  <si>
    <t>г. Мирный, ул. 40 лет Октября, дом 28, к. 1</t>
  </si>
  <si>
    <t>дом признан ветхим и аварийным ДОГОВОРЫ ПРИВАТИЗАЦИИ НЕ ЗАКЛЮЧАТЬ Постановление № 105 от 02.02.2021</t>
  </si>
  <si>
    <t>собственность 14:37:000303:954-14/016/2017-3 от 04.05.2017</t>
  </si>
  <si>
    <t>14:37:000303:954</t>
  </si>
  <si>
    <t>Распоряжение о внесении изменений в реестр муниципальной собственности и казну от 26.05.2011 г. № 279</t>
  </si>
  <si>
    <t>г. Мирный, ул. 40 лет Октября, дом 28, кв. 10</t>
  </si>
  <si>
    <t>г. Мирный, ул. 40 лет Октября, дом 28, кв. 16</t>
  </si>
  <si>
    <t>Распоряжение о внесении изменений в реестр муниципальной собственности и казну от 04.03.2011 г. № 101</t>
  </si>
  <si>
    <t>г. Мирный, ул. 40 лет Октября, дом 28, кв. 3</t>
  </si>
  <si>
    <t>Собственность 26.05.2014
14-14-06/003/2014-786</t>
  </si>
  <si>
    <t xml:space="preserve"> 14:37:000303:885</t>
  </si>
  <si>
    <t>Распоряжение о внесении изменений в реестр муниципальной собственности и казну от 04.03.2011 г. № 101 /  Распоряжение О внесении извенений в реестр муниципальной собственности и казну МО "Город Мирный" от 15.08.2023 № 382 (в части площади и адреса)</t>
  </si>
  <si>
    <t>г. Мирный, ул. 40 лет Октября, дом 28, к. 5</t>
  </si>
  <si>
    <t>Собственность 26.05.2014
 14-14-06/003/2014-787</t>
  </si>
  <si>
    <t xml:space="preserve"> 14:37:000303:887</t>
  </si>
  <si>
    <t>г. Мирный, ул. 40 лет Октября, дом 28, кв. 9</t>
  </si>
  <si>
    <t>Собственность 26.07.2017
 14:37:000303:888-14/016/2017-2</t>
  </si>
  <si>
    <t xml:space="preserve"> 14:37:000303:888</t>
  </si>
  <si>
    <t>г. Мирный, ул. 40 лет Октября, дом 28, корпус "А", кв. 15</t>
  </si>
  <si>
    <t>дом признан ветхим и аварийным ДОГОВОРЫ ПРИВАТИЗАЦИИ НЕ ЗАКЛЮЧАТЬ Постановление № 1415 от 21.11.2019</t>
  </si>
  <si>
    <t>14-14/016-14/016/003/201-4047/2 от 11.08.2016</t>
  </si>
  <si>
    <t>14:37:000303:765</t>
  </si>
  <si>
    <t>г. Мирный, ул. 40 лет Октября, дом 28, корпус "А", кв. 16</t>
  </si>
  <si>
    <t>14-14/016-14/003/2016-4474/2 от 01.09.2016</t>
  </si>
  <si>
    <t xml:space="preserve"> 14:37:000303:766</t>
  </si>
  <si>
    <t>г. Мирный, ул. 40 лет Октября, дом 28, корпус "А", кв. 17-18</t>
  </si>
  <si>
    <t>Собственность 01.11.2022
 14:37:000303:358-14/050/2022-1</t>
  </si>
  <si>
    <t>14:37:000303:358</t>
  </si>
  <si>
    <t>г. Мирный, ул. 40 лет Октября, дом 28, корпус "А", кв. 19-20</t>
  </si>
  <si>
    <t>Собственность
14:37:000303:359-14/050/2022-1
28.10.2022</t>
  </si>
  <si>
    <t>14:37:000303:359</t>
  </si>
  <si>
    <t>Распоряжение о внесении изменений в реестр муниципальной собственности и казну от 26.05.2011 г. № 278 (внесение изменеий Расп.№ 07 от 16.01.2013)</t>
  </si>
  <si>
    <t>г. Мирный, ул. 40 лет Октября, дом 28, корпус "А", кв. 5</t>
  </si>
  <si>
    <t>14-14/016-14/016/003/2016-4143/2 от 10.08.2016</t>
  </si>
  <si>
    <t>г. Мирный, ул. 40 лет Октября, дом 28, корпус "А", кв. 6</t>
  </si>
  <si>
    <t>Собственность
14:37:000303:762-14/050/2023-1
04.08.2023</t>
  </si>
  <si>
    <t>14:37:000303:762</t>
  </si>
  <si>
    <t>г. Мирный, ул. 40 лет Октября, дом 30, кв. 2</t>
  </si>
  <si>
    <t>дом признан ветхим и аварийным ДОГОВОРЫ ПРИВАТИЗАЦИИ НЕ ЗАКЛЮЧАТЬ Постановление № 107 от 02.02.2021</t>
  </si>
  <si>
    <t>14-14/016-14/016/003/2016-4074/2 от 10.08.2016</t>
  </si>
  <si>
    <t>г. Мирный, ул. 40 лет Октября, дом 30, кв. 4</t>
  </si>
  <si>
    <t>14-14/016-14/016/003/2016-4083/2 от 10.08.2016</t>
  </si>
  <si>
    <t>г. Мирный, ул. 40 лет Октября, дом 30, кв. 7</t>
  </si>
  <si>
    <t>дом признан ветхим и аварийным ДОГОВОРЫ ПРИВАТИЗАЦИИ НЕ ЗАКЛЮЧАТЬ Постановление № 107 от 02.02.2022</t>
  </si>
  <si>
    <t>Распоряжение о внесении изменений в реестр муниципальной собственности МО "Город Мирный" от 04.03.2011 г. № 101</t>
  </si>
  <si>
    <t>г. Мирный, ул. 40 лет Октября, дом 30, корпус "А", кв. 1</t>
  </si>
  <si>
    <t>дом признан ветхим и аварийным ДОГОВОРЫ ПРИВАТИЗАЦИИ НЕ ЗАКЛЮЧАТЬ Постановление № 101 от 02.02.2021</t>
  </si>
  <si>
    <t xml:space="preserve"> 14:37:000304:284</t>
  </si>
  <si>
    <t>г. Мирный, ул. 40 лет Октября, дом 30, корпус "А", кв. 16</t>
  </si>
  <si>
    <t>Распоряжение 488 от 06.07.2010 Об исключении из реестра муниципальной собственности и казны МО "Город Мирный" жилых домов, Распоряжение 649 от 07.10.2010 о внесении изменений в рпспоряжение 488 (заменить 30Б на 30А)Распоряжение о внесении изменений в реестр муниципальной собственности МО "Город Мирный" от 28.03.2011 г. № 172</t>
  </si>
  <si>
    <t>г. Мирный, ул. 40 лет Октября, дом 30, корпус "А", кв. 7</t>
  </si>
  <si>
    <t>г. Мирный, ул. 40 лет Октября, дом 30, корпус "А", кв. 8</t>
  </si>
  <si>
    <t>14:37:000304:295</t>
  </si>
  <si>
    <t>Распоряжение о постановке на учет жилого помещения от 02.04.2024 № 108</t>
  </si>
  <si>
    <t>г. Мирный, ул. 40 лет Октября, дом 30б, кв. 12</t>
  </si>
  <si>
    <t>дом признан ветхим и аварийным ДОГОВОРЫ ПРИВАТИЗАЦИИ НЕ ЗАКЛЮЧАТЬ Постановление № 2306 от 29.12.2023</t>
  </si>
  <si>
    <t>Собственность 30.03.2024
14:37:000304:315-14/050/2024-1</t>
  </si>
  <si>
    <t>14:37:000304:315</t>
  </si>
  <si>
    <t>Постановление Правительства РС (Я) № 29 от 31.01.2009г, Распоряжение "О постановке на учет жилых помещений" № 237 от 29.05.2023</t>
  </si>
  <si>
    <t>г. Мирный, ул. 40 лет Октября, дом 30б, кв. 13</t>
  </si>
  <si>
    <t>Собственность 16.05.2023
14:37:000304:318-14/050/2023-1</t>
  </si>
  <si>
    <t>14:37:000304:318</t>
  </si>
  <si>
    <t>Распоряжение о внесении изменений в реестр муниципальной собственности МО "Город Мирный" от 28.03.2011 г. № 172</t>
  </si>
  <si>
    <t>г. Мирный, ул. 40 лет Октября, дом 32, кв. 10</t>
  </si>
  <si>
    <t>дом признан ветхим и аварийным ДОГОВОРЫ ПРИВАТИЗАЦИИ НЕ ЗАКЛЮЧАТЬ Постановление № 204 от 15.02.2021</t>
  </si>
  <si>
    <t>14-14/016-14/016/003/2016-4022/2 от 05.08.2016</t>
  </si>
  <si>
    <t>г. Мирный, ул. 40 лет Октября, дом 32, кв. 4</t>
  </si>
  <si>
    <t>Распоряжение о внесении изменений в реестр муниципальной собственности МО "Город Мирный" от 28.03.2011 г. № 172, Свидетельство о гос.регистрации 14-АБ 000889 от 12.03.2013</t>
  </si>
  <si>
    <t>г. Мирный, ул. 40 лет Октября, дом 32, корпус "А", кв. 4</t>
  </si>
  <si>
    <t>дом признан ветхим и аварийным ДОГОВОРЫ ПРИВАТИЗАЦИИ НЕ ЗАКЛЮЧАТЬ Постановление № 155 от 09.02.2021</t>
  </si>
  <si>
    <t>г. Мирный, ул. 40 лет Октября, дом 32, корпус "А", кв. 7</t>
  </si>
  <si>
    <t>г. Мирный, ул. 40 лет Октября, дом 32, корпус "А", кв. 8</t>
  </si>
  <si>
    <t>14-14/016-14/016/003/2016-4137/2 от 10.08.2016</t>
  </si>
  <si>
    <t>г. Мирный, ул. 40 лет Октября, дом 32, корпус "Б", кв. 1</t>
  </si>
  <si>
    <t xml:space="preserve"> дом признан ветхим и аварийным ДОГОВОРЫ ПРИВАТИЗАЦИИ НЕ ЗАКЛЮЧАТЬ Постановление № 244 от 20.02.2021</t>
  </si>
  <si>
    <t>14-14/016-14/016/003/2016-4677/2 от 19.09.2016</t>
  </si>
  <si>
    <t>г. Мирный, ул. 40 лет Октября, дом 32, корпус "Б", кв. 2</t>
  </si>
  <si>
    <t>14-14/016-14/016/003/2016-4476/2 от 01.09.2016</t>
  </si>
  <si>
    <t>г. Мирный, ул. 40 лет Октября, дом 32, корпус "Б", кв. 3</t>
  </si>
  <si>
    <t>14-14/016-14/016/003/2016-4470/2 от 31.08.2016</t>
  </si>
  <si>
    <t>г. Мирный, ул. 40 лет Октября, дом 32, корпус "Б", кв. 4</t>
  </si>
  <si>
    <t>г. Мирный, ул. 40 лет Октября, дом 34, кв. 1</t>
  </si>
  <si>
    <t>дом признан ветхим и аварийным ДОГОВОРЫ ПРИВАТИЗАЦИИ НЕ ЗАКЛЮЧАТЬ Постановление № 183 от 10.02.2021</t>
  </si>
  <si>
    <t>14-14/016-14/016/003/2016-4423/2 от 31.08.2016</t>
  </si>
  <si>
    <t>г. Мирный, ул. 40 лет Октября, дом 34, кв. 14</t>
  </si>
  <si>
    <t>г. Мирный, ул. 40 лет Октября, дом 34, кв. 3</t>
  </si>
  <si>
    <t>г. Мирный, ул. 40 лет Октября, дом 34, кв. 7</t>
  </si>
  <si>
    <t>г. Мирный, ул. 40 лет Октября, дом 34, корпус "А", кв. 15</t>
  </si>
  <si>
    <t>дом признан ветхим и аварийным ДОГОВОРЫ ПРИВАТИЗАЦИИ НЕ ЗАКЛЮЧАТЬ Постановление № 243 от 20.02.2021</t>
  </si>
  <si>
    <t>14-14/016-14/016/003/2016-4675/2 от 19.09.2016</t>
  </si>
  <si>
    <t>г. Мирный, ул. 40 лет Октября, дом 34, корпус "А", кв. 4</t>
  </si>
  <si>
    <t>г. Мирный, ул. 40 лет Октября, дом 34, корпус "А", кв. 8</t>
  </si>
  <si>
    <t>Распоряжение № 378 от 22.07.2020 О постановке на учет жилого помещения</t>
  </si>
  <si>
    <t>г. Мирный, ул. 40 лет Октября, дом 34в, кв. 15</t>
  </si>
  <si>
    <t>собственность 14:37:000304:102-14/050/2020-6 от 13.07.2020</t>
  </si>
  <si>
    <t xml:space="preserve"> 14:37:000304:102</t>
  </si>
  <si>
    <t>Распоряжение № 117 от 30.03.2016 "О постановке на учет жилого помещения"</t>
  </si>
  <si>
    <t>г. Мирный, ул. 40 лет Октября, дом 34, корпус Г, кв. 7</t>
  </si>
  <si>
    <t>Собственность 14-14/016-14/016/003/2016-271/2 от 04.03.2016</t>
  </si>
  <si>
    <t xml:space="preserve"> 14:37:000303:962</t>
  </si>
  <si>
    <t>г. Мирный, ул. 40 лет Октября, дом 36, корпус "А", кв. 12</t>
  </si>
  <si>
    <t>дом признан ветхим и аварийным ДОГОВОРЫ ПРИВАТИЗАЦИИ НЕ ЗАКЛЮЧАТЬ Постановление № 1162 от 05.07.2017</t>
  </si>
  <si>
    <t>Собственность
14:37:000304:196-14/050/2023-1
07.08.2023</t>
  </si>
  <si>
    <t>14:37:000304:196</t>
  </si>
  <si>
    <t>г. Мирный, ул. 40 лет Октября, дом 36, корпус "А", кв. 18</t>
  </si>
  <si>
    <t>г. Мирный, ул. 40 лет Октября, дом 36, корпус "А", кв. 24</t>
  </si>
  <si>
    <t>г. Мирный, ул. 40 лет Октября, дом 36, корпус "А", кв. 27</t>
  </si>
  <si>
    <t>г. Мирный, ул. 40 лет Октября, дом 36, корпус "А", кв. 35</t>
  </si>
  <si>
    <t>Распоряжение № 368 от 07.08.2023 О постановке на учет жилого помещения</t>
  </si>
  <si>
    <t>г. Мирный, ул. 40 лет Октября, дом 36, корпус "Б", кв. 11а</t>
  </si>
  <si>
    <t>собственность 14:37:000303:464-14/050/2023-1 от 02.08.2023</t>
  </si>
  <si>
    <t>14:37:000303:464</t>
  </si>
  <si>
    <t>г. Мирный, ул. 40 лет Октября, дом 36, корпус "Б", кв. 17</t>
  </si>
  <si>
    <t>дом признан ветхим и аварийным ДОГОВОРЫ ПРИВАТИЗАЦИИ НЕ ЗАКЛЮЧАТЬ Постановление № 108 от 02.02.2021</t>
  </si>
  <si>
    <t>Собственность 13.10.2015
14-14/016-14/016/003/2015-5472/2</t>
  </si>
  <si>
    <t>14:37:000303:481</t>
  </si>
  <si>
    <t>г. Мирный, ул. 40 лет Октября, дом 36, корпус "Б", кв. 34</t>
  </si>
  <si>
    <t>г. Мирный, ул. 40 лет Октября, дом 36, корпус "Б", кв. 7</t>
  </si>
  <si>
    <t>г. Мирный, ул. 40 лет Октября, дом 36, корпус "Б", кв. 9</t>
  </si>
  <si>
    <t>право собственности № 14:37:000303:487-14/050/2021-1
от 29.12.2021</t>
  </si>
  <si>
    <t>14:37:000303:487</t>
  </si>
  <si>
    <t>г. Мирный, ул. 40 лет Октября, дом 38, кв. 11</t>
  </si>
  <si>
    <t>дом признан ветхим и аварийным ДОГОВОРЫ ПРИВАТИЗАЦИИ НЕ ЗАКЛЮЧАТЬ Постановление № 182 от 10.02.2021</t>
  </si>
  <si>
    <t>право собственности № 14-14/016-14/016/003/2015-5476/2 от 13.10.2015</t>
  </si>
  <si>
    <t>14:37:000303:512</t>
  </si>
  <si>
    <t>г. Мирный, ул. 40 лет Октября, дом 38Б, кв. 11</t>
  </si>
  <si>
    <t>дом признан ветхим и аварийным ДОГОВОРЫ ПРИВАТИЗАЦИИ НЕ ЗАКЛЮЧАТЬ Постановление № 109 от 02.02.2021</t>
  </si>
  <si>
    <t>14:37:000303:557</t>
  </si>
  <si>
    <t>г. Мирный, ул. 40 лет Октября, дом 42, кв. 5</t>
  </si>
  <si>
    <t>дом признан ветхим и аварийным ДОГОВОРЫ ПРИВАТИЗАЦИИ НЕ ЗАКЛЮЧАТЬ Постановление № 154 от 09.02.2021</t>
  </si>
  <si>
    <t>Распоряжение № 305 от 11.07.2014</t>
  </si>
  <si>
    <t>г. Мирный, ул. 40 лет Октября, дом 42, корпус "А", кв. 11а</t>
  </si>
  <si>
    <t>дом признан ветхим и аварийным ДОГОВОРЫ ПРИВАТИЗАЦИИ НЕ ЗАКЛЮЧАТЬ Постановление № 111 от 02.02.2021</t>
  </si>
  <si>
    <t>г. Мирный, ул. 40 лет Октября, дом 42, корпус "А", кв. 5</t>
  </si>
  <si>
    <t>14-14/016-14/016/003/2016-4624/2 от 14.09.2016</t>
  </si>
  <si>
    <t>г. Мирный, ул. 40 лет Октября, дом 44, кв. 19</t>
  </si>
  <si>
    <t>дом признан ветхим и аварийным ДОГОВОРЫ ПРИВАТИЗАЦИИ НЕ ЗАКЛЮЧАТЬ Постановление № 104 от 02.02.2021</t>
  </si>
  <si>
    <t>г. Мирный, ул. 40 лет Октября, дом 44, кв. 22</t>
  </si>
  <si>
    <t>14-14/016-14/016/003/201-4017/2 от 08.08.2016</t>
  </si>
  <si>
    <t>г. Мирный, ул. 40 лет Октября, дом 44, кв. 27</t>
  </si>
  <si>
    <t>14-14/016-14/016/03/2016-3925/2 от 01.08.2016</t>
  </si>
  <si>
    <t>г. Мирный, ул. 40 лет Октября, дом 44, кв. 29</t>
  </si>
  <si>
    <t>14-14/016-14/016/003/2016-4313/2 от 23.08.2016</t>
  </si>
  <si>
    <t>г. Мирный, ул. 40 лет Октября, дом 44, кв. 9</t>
  </si>
  <si>
    <t>14-14/016-14/016/003/201-4012/2 от 04.08.2016</t>
  </si>
  <si>
    <t>г. Мирный, ул. 40 лет Октября, дом 44, корпус "А", к. 29</t>
  </si>
  <si>
    <t>дом признан ветхим и аварийным ДОГОВОРЫ ПРИВАТИЗАЦИИ НЕ ЗАКЛЮЧАТЬ Постановление № 71 от 27.01.2021</t>
  </si>
  <si>
    <t>г. Мирный, ул. 40 лет Октября, дом 44, корпус "А", к. 30</t>
  </si>
  <si>
    <t>г. Мирный, ул. 40 лет Октября, дом 44, корпус "А", кв. 1</t>
  </si>
  <si>
    <t>г. Мирный, ул. 40 лет Октября, дом 44, корпус "А", кв. 19</t>
  </si>
  <si>
    <t>г. Мирный, ул. 40 лет Октября, дом 44, корпус "А", кв. 28</t>
  </si>
  <si>
    <t xml:space="preserve">дом признан ветхим и аварийным ДОГОВОРЫ ПРИВАТИЗАЦИИ НЕ ЗАКЛЮЧАТЬ Постановление № 71 от 27.01.2021 </t>
  </si>
  <si>
    <t>14-14/016-14/016/003/2016-3923/2 от 01.08.2016</t>
  </si>
  <si>
    <t>передано из АК "АЛРОСА"</t>
  </si>
  <si>
    <t>г. Мирный, ул. 40 лет Октября, дом 48, корпус А, кв. 4</t>
  </si>
  <si>
    <t>дом признан ветхим и аварийным ДОГОВОРЫ ПРИВАТИЗАЦИИ НЕ ЗАКЛЮЧАТЬ Постановление № 1416 от 21.11.2019</t>
  </si>
  <si>
    <t>Распоряжение от 06.07.2010 г. № 488</t>
  </si>
  <si>
    <t>г. Мирный, ул. 40 лет Октября, дом 50, кв 15</t>
  </si>
  <si>
    <t>дом признан ветхим и аварийным ДОГОВОРЫ ПРИВАТИЗАЦИИ НЕ ЗАКЛЮЧАТЬ Постановление №  153 от 09.02.2021</t>
  </si>
  <si>
    <t>г. Мирный, ул. 40 лет Октября, дом 50, кв. 5</t>
  </si>
  <si>
    <t xml:space="preserve">Распоряжение о внесении изменений в реестр муниципальной собственности и казну МО "Город Мирный" № 165 от 04.04.2022 г. </t>
  </si>
  <si>
    <t>г. Мирный, ул. 40 лет Октября, дом 7, кв. 1</t>
  </si>
  <si>
    <t>дом признан ветхим и аварийным ДОГОВОРЫ ПРИВАТИЗАЦИИ НЕ ЗАКЛЮЧАТЬ</t>
  </si>
  <si>
    <t>Собственность
14:37:000303:301-14/050/2021-4
24.03.2021</t>
  </si>
  <si>
    <t>14:37:000303:301</t>
  </si>
  <si>
    <t>г. Мирный, ул. 40 лет Октября, дом 7, кв. 11</t>
  </si>
  <si>
    <t>Собственность
14:37:000303:310-14/050/2020-1
30.11.2020</t>
  </si>
  <si>
    <t>14:37:000303:310</t>
  </si>
  <si>
    <t>г. Мирный, ул. 40 лет Октября, дом 7, кв. 12</t>
  </si>
  <si>
    <t>Собственность
14:37:000303:311-14/050/2024-1
01.04.2024</t>
  </si>
  <si>
    <t>14:37:000303:311</t>
  </si>
  <si>
    <t>г. Мирный, ул. 40 лет Октября, дом 7, кв. 2</t>
  </si>
  <si>
    <t>14:37:000303:302</t>
  </si>
  <si>
    <t>г. Мирный, ул. 40 лет Октября, дом 7, кв. 3</t>
  </si>
  <si>
    <t>Собственность
14:37:000303:306-14/050/2021-2
05.04.2021</t>
  </si>
  <si>
    <t>14:37:000303:306</t>
  </si>
  <si>
    <t>г. Мирный, ул. 40 лет Октября, дом 7, кв. 4</t>
  </si>
  <si>
    <t>14:37:000303:307</t>
  </si>
  <si>
    <t>г. Мирный, ул. 40 лет Октября, дом 7, кв. 5</t>
  </si>
  <si>
    <t>Собственность
14:37:000303:303-14/050/2021-2
01.04.2021</t>
  </si>
  <si>
    <t>14:37:000303:303</t>
  </si>
  <si>
    <t>Распоряжение от 31.05.2023 № 254 "О внесении изменений в реестр муниципальной собственности и казну МО "Город Мирный"</t>
  </si>
  <si>
    <t>г. Мирный, ул. 40 лет Октября, дом 7, кв. 6, ком. 1</t>
  </si>
  <si>
    <t>Собственность
14:37:000306:191-14/050/2021-2
30.04.2021</t>
  </si>
  <si>
    <t>14:37:000306:191</t>
  </si>
  <si>
    <t>г. Мирный, ул. 40 лет Октября, дом 7, кв. 6, ком. 2</t>
  </si>
  <si>
    <t>Собственность
14:37:000306:221-14/050/2021-2
26.04.2021</t>
  </si>
  <si>
    <t>14:37:000306:221</t>
  </si>
  <si>
    <t>г. Мирный, ул. 40 лет Октября, дом 7, кв. 6, ком. 3</t>
  </si>
  <si>
    <t>Собственность
14:37:000306:222-14/050/2021-2
19.05.2021</t>
  </si>
  <si>
    <t>14:37:000306:222</t>
  </si>
  <si>
    <t>г. Мирный, ул. 40 лет Октября, дом 7, кв. 7</t>
  </si>
  <si>
    <t>Собственность
14:37:000303:308-14/050/2021-5
30.03.2021</t>
  </si>
  <si>
    <t>14:37:000303:308</t>
  </si>
  <si>
    <t>г. Мирный, ул. 40 лет Октября, дом 7, кв. 8 (ком. 2,3)</t>
  </si>
  <si>
    <t>14:37:000303:309</t>
  </si>
  <si>
    <t>г. Мирный, ул. 40 лет Октября, дом 7, кв. 9</t>
  </si>
  <si>
    <t>14:37:000303:304</t>
  </si>
  <si>
    <t>г. Мирный, ул. 50 лет Октября, дом 1, кв. 13</t>
  </si>
  <si>
    <t>г. Мирный, ул. 50 лет Октября, дом 1, корпус "Б", кв. 10</t>
  </si>
  <si>
    <t>Распоряжение № 400 от 24.08.2023 О постановке на учет жилого помещения</t>
  </si>
  <si>
    <t>г. Мирный, ул. 50 лет Октября, дом 14, кв. 26</t>
  </si>
  <si>
    <t>собственность 14:37:000111:936-14/050/2023-2 от 18.08.2023</t>
  </si>
  <si>
    <t>14:37:000111:936</t>
  </si>
  <si>
    <t>Распоряжение № 1907 от 14.12.2012</t>
  </si>
  <si>
    <t>г. Мирный, ул. 50 лет Октября, дом 14, корпус 1, кв. 1, ком. 2</t>
  </si>
  <si>
    <t>Договор безвозмездной передачи жилищного фонда АК "АЛРОСА" (ОАО) в собственность муниципальному образованию "Город Мирный" от 12.12.2012</t>
  </si>
  <si>
    <t>г. Мирный, ул. 50 лет Октября, дом 14, корпус 1, кв. 14К</t>
  </si>
  <si>
    <t>г. Мирный, ул. 50 лет Октября, дом 14, корпус 1, кв. 1а, ком.2</t>
  </si>
  <si>
    <t>договор № 2439 от 10.02.2016, р. 392 от 25.08.2016= ДЕПРИВАТИЗАЦИЯ</t>
  </si>
  <si>
    <t>14:37:000111:1377</t>
  </si>
  <si>
    <t>г. Мирный, ул. 50 лет Октября, дом 14, корпус 1, кв. 42, ком. 1</t>
  </si>
  <si>
    <t>Договор приватизации от 07.03.2013 № 1632 на ком. 2.</t>
  </si>
  <si>
    <t>Собственность
14:37:000111:1542-14/050/2023-1
25.01.2023</t>
  </si>
  <si>
    <t>14:37:000111:1542</t>
  </si>
  <si>
    <t>Распоряжение № 488 от 18.11.2014</t>
  </si>
  <si>
    <t>г. Мирный, ул. 50 лет Октября, дом 14, корпус 1, кв. 43, ком.1</t>
  </si>
  <si>
    <t>г. Мирный, ул. 50 лет Октября, дом 14, корпус 1, кв. 47а</t>
  </si>
  <si>
    <t>г. Мирный, ул. 50 лет Октября, дом 14, корпус 1, кв. 5К</t>
  </si>
  <si>
    <t>г. Мирный, ул. 50 лет Октября, дом 16, кв. 11</t>
  </si>
  <si>
    <t>г. Мирный, ул. 50 лет Октября, дом 16, кв. 23, к.1</t>
  </si>
  <si>
    <t>г. Мирный, ул. 50 лет Октября, дом 16, кв. 6К</t>
  </si>
  <si>
    <t>14:37:000111:1353</t>
  </si>
  <si>
    <t>Распоряжение № 182 от 19.02.2013</t>
  </si>
  <si>
    <t>г. Мирный, ул. 50 лет Октября, дом 16, кв. 9, ком.1</t>
  </si>
  <si>
    <t>г. Мирный, ул. 50 лет Октября, дом 2, кв. 6</t>
  </si>
  <si>
    <t>Собственность
14-14-06/008/2011-553
22.12.2011</t>
  </si>
  <si>
    <t xml:space="preserve">
14:37:000324:3024</t>
  </si>
  <si>
    <t>Распоряжение о внесении изменений в реестр муниципальной собственности и казну МО "Город Мирный" от 30.05.2011 г. № 289</t>
  </si>
  <si>
    <t>г. Мирный, ул. 50 лет Октября, дом 20б, кв. 6А</t>
  </si>
  <si>
    <t>дом признан ветхим и аварийным ДОГОВОРЫ ПРИВАТИЗАЦИИ НЕ ЗАКЛЮЧАТЬ Постановление № 1156 от 05.07.2017</t>
  </si>
  <si>
    <t>Распоряжение о постановке на учет жилого помещения от 21.09.2023 № 429</t>
  </si>
  <si>
    <t>г. Мирный, ул. 50 лет Октября, дом 20, корп. Б, кв. 6, ком. 1</t>
  </si>
  <si>
    <t>собственность 14:37:000000:3664-14/050/2022-1 от 06.04.2022</t>
  </si>
  <si>
    <t>14:37:000000:3664</t>
  </si>
  <si>
    <t>г. Мирный, ул. 50 лет Октября, дом 22, кв. 1</t>
  </si>
  <si>
    <t>дом признан ветхим и аварийным ДОГОВОРЫ ПРИВАТИЗАЦИИ НЕ ЗАКЛЮЧАТЬ Постановление № 1158 от 05.07.2017</t>
  </si>
  <si>
    <t>г. Мирный, ул. 50 лет Октября, дом 22, кв. 2</t>
  </si>
  <si>
    <t>г. Мирный, ул. 50 лет Октября, дом 24, кв. 4</t>
  </si>
  <si>
    <t>дом признан ветхим и аварийным ДОГОВОРЫ ПРИВАТИЗАЦИИ НЕ ЗАКЛЮЧАТЬ Постановление № 1159 от 05.07.2017</t>
  </si>
  <si>
    <t>г. Мирный, ул. 50 лет Октября, дом 26, кв. 5</t>
  </si>
  <si>
    <t>дом признан ветхим и аварийным ДОГОВОРЫ ПРИВАТИЗАЦИИ НЕ ЗАКЛЮЧАТЬ Постановление № 1160 от 05.07.2017</t>
  </si>
  <si>
    <t>г. Мирный, ул. 50 лет Октября, дом 26, кв. 6</t>
  </si>
  <si>
    <t>г. Мирный, ул. 50 лет Октября, дом 5, кв. 24</t>
  </si>
  <si>
    <t>г. Мирный, ул. 50 лет Октября, дом 5, кв. 26</t>
  </si>
  <si>
    <t>Собственность 22.12.2011
14-14-06/008/2011-584</t>
  </si>
  <si>
    <t>14:37:000111:901</t>
  </si>
  <si>
    <t>Распоряжение № 86 от 11.02.2019 О постановке на учет жилого помещения</t>
  </si>
  <si>
    <t>г. Мирный, ул. 50 лет Октября, дом 5, кв. 34</t>
  </si>
  <si>
    <t>14:37:000111:890</t>
  </si>
  <si>
    <t>Распоряжение № 99 от 03.03.2023 О постановке жилых помещений на учет</t>
  </si>
  <si>
    <t>г. Мирный, ул. 50 лет Октября, дом 7, кв. 2</t>
  </si>
  <si>
    <t>14:37:000111:508-14/050/2023-2 от 03.02.2023</t>
  </si>
  <si>
    <t>14:37:000111:508</t>
  </si>
  <si>
    <t>г. Мирный, ул. 50 лет Октября, дом 7, кв. 25</t>
  </si>
  <si>
    <t>г. Мирный, ул. 50 лет Октября, дом 7, кв. 27</t>
  </si>
  <si>
    <t>Распоряжение о внесении изменений в реестр муниципальной собственности и казну МО "Город Мирный" от 16.05.2011 г. № 259</t>
  </si>
  <si>
    <t>г. Мирный, ул. 8 Марта, дом 2, кв. 2</t>
  </si>
  <si>
    <t>Собственность 15.06.2018
14:16:060101:1920-14/016/2018-1</t>
  </si>
  <si>
    <t>14:16:060101:1920</t>
  </si>
  <si>
    <t>Распоряжение "О включении жилого помещения в спецжилфонд" № 306 от 06.10.2008г.</t>
  </si>
  <si>
    <t>г. Мирный, ул. Амакинская дом 2, корпус 2, кв. 2</t>
  </si>
  <si>
    <t>дом признан аварийным и подлежащим сносу ДОГОВОРЫ ПРИВАТИЗАЦИИ НЕ ЗАКЛЮЧАТЬ Постановление № 1355 от 07.12.2021</t>
  </si>
  <si>
    <t>Распоряжение от 25.11.2010 г. № 744</t>
  </si>
  <si>
    <t>г. Мирный, ул. Амакинская, дом 10, кв. 12</t>
  </si>
  <si>
    <t>дом признан аварийным и подлежащим сносу ДОГОВОРЫ ПРИВАТИЗАЦИИ НЕ ЗАКЛЮЧАТЬ Постановление № 1486 от 16.12.2021</t>
  </si>
  <si>
    <t>г. Мирный, ул. Амакинская, дом 10, кв. 4</t>
  </si>
  <si>
    <t>г. Мирный, ул. Амакинская, дом 2, корпус 2, кв. 1</t>
  </si>
  <si>
    <t>г. Мирный, ул. Амакинская, дом 2, корпус 5, кв. 9</t>
  </si>
  <si>
    <t>дом признан аварийным и подлежащим сносу ДОГОВОРЫ ПРИВАТИЗАЦИИ НЕ ЗАКЛЮЧАТЬ Постановление № 1359 от 07.12.2021</t>
  </si>
  <si>
    <t>р. 328 от 15.07.2019 О постановке на учет жилого помещения</t>
  </si>
  <si>
    <t>г. Мирный, ул. Аммосова, дом 100, кв. 4</t>
  </si>
  <si>
    <t>г. Мирный, ул. Аммосова, дом 96, корп 1, кв. 36</t>
  </si>
  <si>
    <t>14:37:000301:574</t>
  </si>
  <si>
    <t>г. Мирный, ул. Аммосова, дом 98, корп. 1, кв.  62</t>
  </si>
  <si>
    <t>Собственность
14-14-06/008/2011-704
25.12.2011</t>
  </si>
  <si>
    <t>14:37:000301:507</t>
  </si>
  <si>
    <t xml:space="preserve">Распоряжение о внесении изменений в реестр муниципалньой собственности и казны МО "Город Мирный" жилых домов № 213 от 15.04.2011 г. </t>
  </si>
  <si>
    <t>г. Мирный, ул. Аммосова, дом 16, кв. 66</t>
  </si>
  <si>
    <t>Собственность 03.08.2023 
14:37:000313:171-14/050/2023-1</t>
  </si>
  <si>
    <t>14:37:000313:171</t>
  </si>
  <si>
    <t>Распоряжение № 349 от 22.07.2021 О постановке на учет жилых помещений</t>
  </si>
  <si>
    <t>г. Мирный, ул. Аммосова, дом 18, кв. 14</t>
  </si>
  <si>
    <t>Собственность 03.03.2021
14:37:000305:700-14/050/2021-1</t>
  </si>
  <si>
    <t>14:37:000305:700</t>
  </si>
  <si>
    <t>г. Мирный, ул. Аммосова, дом 18, кв. 19</t>
  </si>
  <si>
    <t>Собственность 03.03.2021
14:37:000305:706-14/050/2021-1</t>
  </si>
  <si>
    <t>14:37:000305:706</t>
  </si>
  <si>
    <t>г. Мирный, ул. Аммосова, дом 18, кв. 29</t>
  </si>
  <si>
    <t>Собственность 03.03.2021
14:37:000305:717-14/050/2021-1</t>
  </si>
  <si>
    <t>14:37:000305:717</t>
  </si>
  <si>
    <t>г. Мирный, ул. Аммосова, дом 18, кв. 30</t>
  </si>
  <si>
    <t>Собственность 03.03.2021
14:37:000305:718-14/050/2021-1</t>
  </si>
  <si>
    <t>14:37:000305:718</t>
  </si>
  <si>
    <t>г. Мирный, ул. Аммосова, дом 18, кв. 46</t>
  </si>
  <si>
    <t>Собственность 03.03.2021
14:37:000305:735-14/050/2021-1</t>
  </si>
  <si>
    <t>14:37:000305:735</t>
  </si>
  <si>
    <t>г. Мирный, ул. Аммосова, дом 18, кв. 48</t>
  </si>
  <si>
    <t>Собственность 03.03.2021
14:37:000305:737-14/050/2021-1</t>
  </si>
  <si>
    <t>14:37:000305:737</t>
  </si>
  <si>
    <t>г. Мирный, ул. Аммосова, дом 18, кв. 51</t>
  </si>
  <si>
    <t>Собственность 03.03.2021
14:37:000305:741-14/050/2021-1</t>
  </si>
  <si>
    <t>г. Мирный, ул. Аммосова, дом 18, кв. 55</t>
  </si>
  <si>
    <t>Собственность 03.03.2021
14:37:000305:745-14/050/2021-1</t>
  </si>
  <si>
    <t>14:37:000305:745</t>
  </si>
  <si>
    <t>г. Мирный, ул. Аммосова, дом 18, кв. 60</t>
  </si>
  <si>
    <t>г. Мирный, ул. Аммосова, дом 18, кв. 67</t>
  </si>
  <si>
    <t>Собственность 03.03.2021
14:37:000305:758-14/050/2021-1</t>
  </si>
  <si>
    <t>14:37:000305:758</t>
  </si>
  <si>
    <t>г. Мирный, ул. Аммосова, дом 18, кв. 9</t>
  </si>
  <si>
    <t>Собственность 03.03.2021
14:37:000305:695-14/050/2021-1</t>
  </si>
  <si>
    <t>14:37:000305:695</t>
  </si>
  <si>
    <t>Распоряжение № 269 от 27.05.2015 О постановке на учет жилых помещений</t>
  </si>
  <si>
    <t>г. Мирный, ул. Аммосова, дом 20, кв. 12</t>
  </si>
  <si>
    <t>Собственность 05.05.2015
14-14/016-14/016/003/2015-1879/1</t>
  </si>
  <si>
    <t>14:37:000301:778</t>
  </si>
  <si>
    <t>г. Мирный, ул. Аммосова, дом 20, кв. 17</t>
  </si>
  <si>
    <t>Собственность 08.05.2015
14-14/016-14/016/003/2015-1967/1</t>
  </si>
  <si>
    <t>14:37:000301:780</t>
  </si>
  <si>
    <t>г. Мирный, ул. Аммосова, дом 20, кв. 22</t>
  </si>
  <si>
    <t xml:space="preserve"> Собственность 08.05.2015
 14-14/016-14/016/003/2015-1972/1</t>
  </si>
  <si>
    <t xml:space="preserve">14:37:000301:795 </t>
  </si>
  <si>
    <t>Распоряжение № 379 от 18.08.2016 О постановке на учет жилых помещений</t>
  </si>
  <si>
    <t>г. Мирный, ул. Аммосова, дом 22, кв. 16</t>
  </si>
  <si>
    <t>Собственность 05.07.2016
14-14/016-14/016/003/2016-3459/1</t>
  </si>
  <si>
    <t>14:37:000301:893</t>
  </si>
  <si>
    <t>Распоряжение № 311 от 13.07.2017 О постановке на учет жилых помещений</t>
  </si>
  <si>
    <t>г. Мирный, ул. Аммосова, дом 22, корпус А, кв. 18</t>
  </si>
  <si>
    <t>Собственность 08.12.2017
14:37:000301:926-14/016/2017-1</t>
  </si>
  <si>
    <t>14:37:000301:926</t>
  </si>
  <si>
    <t>г. Мирный, ул. Аммосова, дом 22, корпус А, кв. 2</t>
  </si>
  <si>
    <t>Собственность 01.09.2017
14:37:000301:910-14/016/2017-1</t>
  </si>
  <si>
    <t>14:37:000301:910</t>
  </si>
  <si>
    <t>г. Мирный, ул. Аммосова, дом 22, корпус А, кв. 26</t>
  </si>
  <si>
    <t>Собственность 12.12.2017
14:37:000301:934-14/016/2017-1</t>
  </si>
  <si>
    <t>14:37:000301:934</t>
  </si>
  <si>
    <t>г. Мирный, ул. Аммосова, дом 22, корпус А, кв. 28</t>
  </si>
  <si>
    <t>Собственность 13.12.2017
14:37:000301:936-14/016/2017-1</t>
  </si>
  <si>
    <t>14:37:000301:936</t>
  </si>
  <si>
    <t>г. Мирный, ул. Аммосова, дом 22, корпус А, кв. 34</t>
  </si>
  <si>
    <t>Собственность 09.08.2017
14:37:000301:942-14/016/2017-1</t>
  </si>
  <si>
    <t>14:37:000301:942</t>
  </si>
  <si>
    <t>г. Мирный, ул. Аммосова, дом 22, корпус А, кв. 42</t>
  </si>
  <si>
    <t>Собственность 20.12.2017
14:37:000301:950-14/016/2017-1</t>
  </si>
  <si>
    <t>14:37:000301:950</t>
  </si>
  <si>
    <t>г. Мирный, ул. Аммосова, дом 22, корпус А, кв. 47</t>
  </si>
  <si>
    <t xml:space="preserve"> Собственность 20.12.2017
 14:37:000301:955-14/016/2017-1</t>
  </si>
  <si>
    <t xml:space="preserve"> 14:37:000301:955</t>
  </si>
  <si>
    <t>Распоряжение № 98 от 17.03.2016 О постановке на учет жилых помещений</t>
  </si>
  <si>
    <t>г. Мирный, ул. Аммосова, дом 24, кв. 16</t>
  </si>
  <si>
    <t>Собственность 24.02.2016
14-14/016-14/016/003/2016-707/1</t>
  </si>
  <si>
    <t>14:37:000301:818</t>
  </si>
  <si>
    <t>г. Мирный, ул. Аммосова, дом 24, кв. 17</t>
  </si>
  <si>
    <t>Собственность 27.01.2016
14-14/016-14/016/003/2016-107/1</t>
  </si>
  <si>
    <t xml:space="preserve"> 14:37:000301:821</t>
  </si>
  <si>
    <t>г. Мирный, ул. Аммосова, дом 24, кв. 34</t>
  </si>
  <si>
    <t>Собственность 29.02.2016
14-14/016-14/016/003/2016-866/1</t>
  </si>
  <si>
    <t>14:37:000301:828</t>
  </si>
  <si>
    <t>г. Мирный, ул. Аммосова, дом 24, кв. 5</t>
  </si>
  <si>
    <t>Собственность 24.02.2016
14-14/016-14/016/003/2016-696/1</t>
  </si>
  <si>
    <t>14:37:000301:847</t>
  </si>
  <si>
    <t>г. Мирный, ул. Аммосова, дом 24, кв. 6</t>
  </si>
  <si>
    <t xml:space="preserve"> Собственность 22.02.2016
 14-14/016-14/016/003/2016-657/1</t>
  </si>
  <si>
    <t>14:37:000301:837</t>
  </si>
  <si>
    <t>г. Мирный, ул. Аммосова, дом 26, корпус "А", кв. 12</t>
  </si>
  <si>
    <t>г. Мирный, ул. Аммосова, дом 28, корпус "Б", кв. 1</t>
  </si>
  <si>
    <t>Собственность
14:37:000301:557-14/050/2021-2
02.04.2021</t>
  </si>
  <si>
    <t>14:37:000301:557</t>
  </si>
  <si>
    <t xml:space="preserve">Распоряжение о внесении изменений в реестр муниципалньой собственности и казны МО "Город Мирный" № 668 от 30.12.2021 г. </t>
  </si>
  <si>
    <t>г. Мирный, ул. Аммосова, дом 28, корпус "Б", кв. 2</t>
  </si>
  <si>
    <t>собственность 14:37:000305:505-14/050/2021-2 от 16.07.2021</t>
  </si>
  <si>
    <t>14:37:000305:505</t>
  </si>
  <si>
    <t>Распоряжение от 06.09.2022 № 419 "О внесении изменений в реестр муниципальной собственности и казну МО "Город Мирный"</t>
  </si>
  <si>
    <t>г. Мирный, ул. Аммосова, дом 28, корпус Б, кв. 4</t>
  </si>
  <si>
    <t>Собственность
14:37:000301:636-14/050/2021-2
06.07.2021</t>
  </si>
  <si>
    <t>14:37:000301:636</t>
  </si>
  <si>
    <t>Распоряжение от 21.10.2010 г. № 678</t>
  </si>
  <si>
    <t>г. Мирный, ул. Аммосова, дом 28, корпус Б, кв. 5</t>
  </si>
  <si>
    <t>г. Мирный, ул. Аммосова, дом 28, корпус Б, кв. 6</t>
  </si>
  <si>
    <t>Распояржение № 222 от 04.06.2021 О внесении изменений в реестре муниципальной собственности и казну МО "Город Мирный"</t>
  </si>
  <si>
    <t>г. Мирный, ул. Аммосова, дом 28, корпус Б, кв. 7</t>
  </si>
  <si>
    <t>г. Мирный, ул. Аммосова, дом 28, корпус Б, кв. 8</t>
  </si>
  <si>
    <t>г. Мирный, ул. Аммосова, дом 29, кв. 2</t>
  </si>
  <si>
    <t xml:space="preserve">дом признан ветхим и аварийным от 01.02.2023 № 215 ДОГОВОРЫ ПРИВАТИЗАЦИИ НЕ ЗАКЛЮЧАТЬ Постановление от 09.02.2023 № 152 </t>
  </si>
  <si>
    <t>Распоряжение о внесении изменений в реестр муниципальной собственности и казну МО "Город Мирный" от 26.05.2011 г. № 278</t>
  </si>
  <si>
    <t>г. Мирный, ул. Аммосова, дом 31, кв. 2</t>
  </si>
  <si>
    <t>г. Мирный, ул. Аммосова, дом 33, кв. 2</t>
  </si>
  <si>
    <t>Собственность 18.06.2018
14:37:000313:225-14/016/2018-1</t>
  </si>
  <si>
    <t>14:37:000313:225</t>
  </si>
  <si>
    <t>г. Мирный, ул. Аммосова, дом 37, кв. 1</t>
  </si>
  <si>
    <t>Распоряжение о внесении изменений в реестр муниципальной собственности и казну МО "Город Мирный" от 04.03.2011 г. № 101</t>
  </si>
  <si>
    <t>г. Мирный, ул. Аммосова, дом 45, кв. 2</t>
  </si>
  <si>
    <t>Распоряжение от 16.11.2010 г. № 723</t>
  </si>
  <si>
    <t>г. Мирный, ул. Аммосова, дом 47, кв. 2</t>
  </si>
  <si>
    <t>Жилой дом</t>
  </si>
  <si>
    <t>г. Мирный, ул. Аммосова, дом 55</t>
  </si>
  <si>
    <t>Распоряжение 268 от 16.06.2014 (жилое помещение дом55 кв. 1 считать жилым домом 55)</t>
  </si>
  <si>
    <t>Собственность
14:37:000301:91-14/050/2023-1
14.11.2023</t>
  </si>
  <si>
    <t>14:37:000301:91</t>
  </si>
  <si>
    <t xml:space="preserve">Распоряжение о внесении изменений в реестр муниципальной собственности и казну МО "Город Мирный" от 26.05.2011 г. № 278, </t>
  </si>
  <si>
    <t>г. Мирный, ул. Аммосова, дом 96, корпус 2, кв. 24, ком. 2</t>
  </si>
  <si>
    <t>Собственность 14.07.2016
14-14/016-14/016/003/2016-3635/2</t>
  </si>
  <si>
    <t>14:37:000301:856</t>
  </si>
  <si>
    <t>Распоряжение о внесении изменений в реестр муниципальной собственности и казну МО "Город Мирный" от 26.05.2011 г. № 278р. 496 от 10.11.2017 (постановка покомнатно)</t>
  </si>
  <si>
    <t>г. Мирный, ул. Аммосова, дом 96, корпус 2, кв. 24, ком. 3</t>
  </si>
  <si>
    <t>Собственность 14.07.2016
14-14/016-14/016/003/2016-3637/2</t>
  </si>
  <si>
    <t>14:37:000301:855</t>
  </si>
  <si>
    <t>г. Мирный, ул. Аммосова, дом 96, корпус 2, кв. 25</t>
  </si>
  <si>
    <t>14:37:000301:245</t>
  </si>
  <si>
    <t>г. Мирный, ул. Аммосова, дом 96, корпус 2, кв. 26</t>
  </si>
  <si>
    <t>г. Мирный, ул. Аммосова, дом 96, корпус 2, кв. 27</t>
  </si>
  <si>
    <t>г. Мирный, ул. Аммосова, дом 96, корпус 2, кв. 31</t>
  </si>
  <si>
    <t>г. Мирный, ул. Аммосова, дом 96, корпус 2, кв. 34</t>
  </si>
  <si>
    <t>г. Мирный, ул. Аммосова, дом 96, корпус 2, кв. 37</t>
  </si>
  <si>
    <t>г. Мирный, ул. Аммосова, дом 96, корпус 2, кв. 39</t>
  </si>
  <si>
    <t>г. Мирный, ул. Аммосова, дом 96, корпус 2, кв. 40</t>
  </si>
  <si>
    <t>г. Мирный, ул. Аммосова, дом 96, корпус 2, кв. 41</t>
  </si>
  <si>
    <t>г. Мирный, ул. Аммосова, дом 96, корпус 2, кв. 42</t>
  </si>
  <si>
    <t>г. Мирный, ул. Аммосова, дом 96, корпус 2, кв. 43</t>
  </si>
  <si>
    <t>г. Мирный, ул. Аммосова, дом 96, корпус 2, кв. 44</t>
  </si>
  <si>
    <t>г. Мирный, ул. Аммосова, дом 96, корпус 2, кв. 45</t>
  </si>
  <si>
    <t>г. Мирный, ул. Аммосова, дом 96, корпус 2, кв. 46</t>
  </si>
  <si>
    <t>г. Мирный, ул. Аммосова, дом 96, корпус 2, кв. 47</t>
  </si>
  <si>
    <t>г. Мирный, ул. Аммосова, дом 96, корпус 2, кв. 48</t>
  </si>
  <si>
    <t>г. Мирный, ул. Аммосова, дом 96, корпус 2, кв. 49</t>
  </si>
  <si>
    <t>г. Мирный, ул. Аммосова, дом 96, корпус 2, кв. 50</t>
  </si>
  <si>
    <t>г. Мирный, ул. Аммосова, дом 96, корпус 2, кв. 51</t>
  </si>
  <si>
    <t>г. Мирный, ул. Аммосова, дом 96, корпус 2, кв. 52</t>
  </si>
  <si>
    <t>г. Мирный, ул. Аммосова, дом 96, корпус 2, кв. 53</t>
  </si>
  <si>
    <t>г. Мирный, ул. Аммосова, дом 96, корпус 2, кв. 54</t>
  </si>
  <si>
    <t>г. Мирный, ул. Аммосова, дом 96, корпус 2, кв. 55</t>
  </si>
  <si>
    <t>г. Мирный, ул. Аммосова, дом 96, корпус 2, кв. 56</t>
  </si>
  <si>
    <t>г. Мирный, ул. Аммосова, дом 96, корпус 2, кв. 58</t>
  </si>
  <si>
    <t>г. Мирный, ул. Аммосова, дом 96, корпус 2, кв. 59</t>
  </si>
  <si>
    <t>г. Мирный, ул. Аммосова, дом 96, корпус 2, кв. 60</t>
  </si>
  <si>
    <t>г. Мирный, ул. Аммосова, дом 96, корпус 2, кв. 61</t>
  </si>
  <si>
    <t>г. Мирный, ул. Аммосова, дом 96, корпус 2, кв. 62</t>
  </si>
  <si>
    <t>Собственность 27.10.2021
14:37:000301:282-14/050/2021-2</t>
  </si>
  <si>
    <t>14:37:000301:282</t>
  </si>
  <si>
    <t>г. Мирный, ул. Аммосова, дом 96, корпус 2, кв. 63</t>
  </si>
  <si>
    <t>г. Мирный, ул. Аммосова, дом 96, корпус 2, кв. 64</t>
  </si>
  <si>
    <t>г. Мирный, ул. Аммосова, дом 96, корпус 2, кв. 65</t>
  </si>
  <si>
    <t>г. Мирный, ул. Аммосова, дом 96, корпус 2, кв. 66</t>
  </si>
  <si>
    <t>г. Мирный, ул. Аммосова, дом 96, корпус 2, кв. 67</t>
  </si>
  <si>
    <t>г. Мирный, ул. Аммосова, дом 96, корпус 2, кв. 68</t>
  </si>
  <si>
    <t>г. Мирный, ул. Аммосова, дом 96, корпус 2, кв. 7</t>
  </si>
  <si>
    <t>г. Мирный, ул. Аммосова, дом 96, корпус 2, кв. 70</t>
  </si>
  <si>
    <t>г. Мирный, ул. Аммосова, дом 96, корпус 2, кв. 71</t>
  </si>
  <si>
    <t>г. Мирный, ул. Аммосова, дом 96, корпус 2, кв. 72</t>
  </si>
  <si>
    <t>г. Мирный, ул. Бабушкина, дом 46, кв. 2</t>
  </si>
  <si>
    <t>14-14/016-14/016/003/2016-4735/2 от 22.09.2016</t>
  </si>
  <si>
    <t>14:37:000328:115</t>
  </si>
  <si>
    <t>Распоряжение № 527 от 22.07.2010 года / Распоряжение о внесении изменений в реестр муниципальной собственности и казну МО "Город Мирный" от 16.11.2023 № 510</t>
  </si>
  <si>
    <t>г. Мирный, ул. Бабушкина, дом 52, кв. 2</t>
  </si>
  <si>
    <t>14-14/016-14/016/003/2016-4728/2 от 22.09.2016</t>
  </si>
  <si>
    <t>14:37:000333:39</t>
  </si>
  <si>
    <t>г. Мирный, ул. Бабушкина, дом 57, кв. 2</t>
  </si>
  <si>
    <t>дом признан аварийным и подлежащим сносу ДОГОВОРЫ ПРИВАТИЗАЦИИ НЕ ЗАКЛЮЧАТЬ Постановление № 113 от 03.02.2023</t>
  </si>
  <si>
    <t>14-14/016-14/016/003/2016-4720/2 от 22.09.2016</t>
  </si>
  <si>
    <t>14:37:000304:282</t>
  </si>
  <si>
    <t>г. Мирный, ул. Бабушкина, дом 57, кв. 4</t>
  </si>
  <si>
    <t>14-14/016-14/016/003/2016-4722/2 от 22.09.2016</t>
  </si>
  <si>
    <t xml:space="preserve">
14:37:000304:283</t>
  </si>
  <si>
    <t>г. Мирный, ул. Бабушкина, дом 61, кв. 1</t>
  </si>
  <si>
    <t>14-14/016-14/016/003/2016-4736/2 от 22.09.2016</t>
  </si>
  <si>
    <t>14:37:000304:245</t>
  </si>
  <si>
    <t>г. Мирный, ул. Бабушкина, дом 62, кв. 1</t>
  </si>
  <si>
    <t>14-14/016-14/016/003/2016-4899/2 от 29.09.2016</t>
  </si>
  <si>
    <t>14:37:000328:155</t>
  </si>
  <si>
    <t>г. Мирный, ул. Бобкова, дом 3, кв. 8</t>
  </si>
  <si>
    <t>14-14/016-14/016/003/2016-4844/2 от 29.09.2016</t>
  </si>
  <si>
    <t>г. Мирный, ул. Вилюйская, дом 3, кв. 15</t>
  </si>
  <si>
    <t>дом признан аварийным и подлежащим сносу ДОГОВОРЫ ПРИВАТИЗАЦИИ НЕ ЗАКЛЮЧАТЬ Постановление № 1354 от 07.12.2021</t>
  </si>
  <si>
    <t>г. Мирный, ул. Вилюйская, дом 3, кв. 9</t>
  </si>
  <si>
    <t>г. Мирный, ул. Вилюйская, дом 7, кв. 7</t>
  </si>
  <si>
    <t>дом признан ветхим и аварийным ДОГОВОРЫ ПРИВАТИЗАЦИИ НЕ ЗАКЛЮЧАТЬ Постановление № 1331 от 01.12.2021</t>
  </si>
  <si>
    <t>Распоряжение о внесении изменений в реестр муниципальной собственности и казну МО "Город Мирный" от 06.06.2011 г. № 307</t>
  </si>
  <si>
    <t>Распоряжение о внесении изменений в реестр муниципальной собственности и казну МО "Город Мирный" от 29.01.2024 г. № 18</t>
  </si>
  <si>
    <t>Распоряжение о внесении изменений в реестр муниципальной собственности и казну МО "Город Мирный" от 21.08.2023 г. № 389</t>
  </si>
  <si>
    <t xml:space="preserve">Распоряжение о постановке на учет жилых помещений от 16.12.2021 № 614 (Постановление 29) </t>
  </si>
  <si>
    <t>г. Мирный, ул. Гагарина, дом 13, кв. 1</t>
  </si>
  <si>
    <t>собственность 14:37:000333:61-14/050/2021-1 от 30.12.2021</t>
  </si>
  <si>
    <t>14:37:000333:61</t>
  </si>
  <si>
    <t>г. Мирный, ул. Гагарина, дом 13, кв. 2</t>
  </si>
  <si>
    <t>г. Мирный, ул. Гагарина, дом 14, кв. 1</t>
  </si>
  <si>
    <t>14-14/016-14/016/003/2016-4846/2 от 29.09.2016</t>
  </si>
  <si>
    <t>Распоряжение о внесении изменений в реестр муниципальной собственности и казну МО "Город Мирный" от 20.02.2013  № 183</t>
  </si>
  <si>
    <t>г. Мирный, ул. Гагарина, дом 15, кв. 2, комната 2</t>
  </si>
  <si>
    <t>14:37:000333:63</t>
  </si>
  <si>
    <t>г. Мирный, ул. Гагарина, дом 16, кв. 2</t>
  </si>
  <si>
    <t>14-14/016-14/016/003/2016-4854/2 от 29.09.2016</t>
  </si>
  <si>
    <t>г. Мирный, ул. Гагарина, дом 17, кв. 2</t>
  </si>
  <si>
    <t>дом признан ветхим и аварийным ДОГОВОРЫ ПРИВАТИЗАЦИИ НЕ ЗАКЛЮЧАТЬ Постановление № 112 от 02.02.2021</t>
  </si>
  <si>
    <t>14-14/016-14/016/003/2016-4852/2 от 29.09.2016</t>
  </si>
  <si>
    <t>г. Мирный, ул. Гагарина, дом 18, кв. 1</t>
  </si>
  <si>
    <t>14-14/016-14/016/003/2016-4850/2 от 29.09.2016</t>
  </si>
  <si>
    <t>Собственность
14:37:000000:845-14/050/2023-1
08.08.2023</t>
  </si>
  <si>
    <t>г. Мирный, ул. Гагарина, дом 21, кв. 3</t>
  </si>
  <si>
    <t>14-14/016-14/016/003/2016-4848/2 от 29.09.2016</t>
  </si>
  <si>
    <t>г. Мирный, ул. Гагарина, дом 21, кв. 4</t>
  </si>
  <si>
    <t>14:37:000331:69</t>
  </si>
  <si>
    <t>г. Мирный, ул. Гагарина, дом 22, кв. 1</t>
  </si>
  <si>
    <t>г. Мирный, ул. Гагарина, дом 22, кв. 4</t>
  </si>
  <si>
    <t>Собственность
14:37:000331:71-14/050/2023-1
26.04.2023</t>
  </si>
  <si>
    <t>14:37:000331:71</t>
  </si>
  <si>
    <t>г. Мирный, ул. Гагарина, дом 23, кв. 2</t>
  </si>
  <si>
    <t>г. Мирный, ул. Гагарина, дом 24, кв. 2</t>
  </si>
  <si>
    <t>г. Мирный, ул. Гагарина, дом 31, кв. 2</t>
  </si>
  <si>
    <t>14-14/016-14/016/003/2016-5019/2 от 10.10.2016</t>
  </si>
  <si>
    <t>г. Мирный, ул. Гагарина, дом 33, кв. 1</t>
  </si>
  <si>
    <t>г. Мирный, ул. Гагарина, дом 6, кв. 1</t>
  </si>
  <si>
    <t>собственность 14-14-06/001/2014-326 от 14.02.2014</t>
  </si>
  <si>
    <t>14:37:000335:102</t>
  </si>
  <si>
    <t>г. Мирный, ул. Гагарина, дом 7, кв. 2</t>
  </si>
  <si>
    <t>г. Мирный, ул. Газовик, № 1,  кв. 3</t>
  </si>
  <si>
    <t>г. Мирный, ул. Газовиков, № 16, кв. 1</t>
  </si>
  <si>
    <t xml:space="preserve"> 14:37:000228:155</t>
  </si>
  <si>
    <t>г. Мирный, ул. Газовиков, № 16, кв. 2</t>
  </si>
  <si>
    <t>Собственность
14:37:000000:840-14/050/2023-1
05.08.2023</t>
  </si>
  <si>
    <t>14:37:000000:840</t>
  </si>
  <si>
    <t>г. Мирный, ул. Газовиков, № 18, кв. 1</t>
  </si>
  <si>
    <t>14:37:000000:845</t>
  </si>
  <si>
    <t>г. Мирный, ул. Газовиков, № 2, кв. 3</t>
  </si>
  <si>
    <t>Собственность
14:37:000228:194-14/050/2022-1
09.08.2022</t>
  </si>
  <si>
    <t>14:37:000228:194</t>
  </si>
  <si>
    <t>г. Мирный, ул. Газовиков, № 21, кв. 2</t>
  </si>
  <si>
    <t>14:16:000000:502</t>
  </si>
  <si>
    <t>г. Мирный, ул. Газовиков, № 7, кв. 2</t>
  </si>
  <si>
    <t>г. Мирный, ул. Газовиков, дом 11, кв. 2</t>
  </si>
  <si>
    <t>Распоряжение от 04.07.2022 № 327 "О включении жилого помещения в специализированный жилищный фонд"</t>
  </si>
  <si>
    <t>14-14/016-14/016/003/2016-5442/2 от 02.11.2016</t>
  </si>
  <si>
    <t>Распоряжение от 16.11.2010 г. № 723, р. 502 от 14.11.2016 (изменения в части площади)</t>
  </si>
  <si>
    <t>г. Мирный, ул. Газовиков, дом 15, кв. 2</t>
  </si>
  <si>
    <t>14-14/016-14/016/003/2016-5444/2 от 02.11.2016</t>
  </si>
  <si>
    <t>Распоряжение № 184 от 03.04.2015</t>
  </si>
  <si>
    <t>г. Мирный, ул. Газовиков, дом 31, кв. 1</t>
  </si>
  <si>
    <t>дом признан аварийным и подлежащим сносу ДОГОВОРЫ ПРИВАТИЗАЦИИ НЕ ЗАКЛЮЧАТЬ Постановление № 1357 от 07.12.2021</t>
  </si>
  <si>
    <t>14:37:000228:192</t>
  </si>
  <si>
    <t>г. Мирный, ул. Газовиков, дом 31, кв. 14</t>
  </si>
  <si>
    <t>г. Мирный, ул. Газовиков, дом 31, кв. 3</t>
  </si>
  <si>
    <t>г. Мирный, ул. Газовиков, дом 31, кв. 4</t>
  </si>
  <si>
    <t>Распоряжение № 185 от 03.04.2015</t>
  </si>
  <si>
    <t>г. Мирный, ул. Газовиков, дом 32, кв. 1</t>
  </si>
  <si>
    <t>дом признан ветхим и аварийным ДОГОВОРЫ ПРИВАТИЗАЦИИ НЕ ЗАКЛЮЧАТЬ Постановление № 1326 от 01.12.2021</t>
  </si>
  <si>
    <t>г. Мирный, ул. Газовиков, дом 32, кв. 10</t>
  </si>
  <si>
    <t>г. Мирный, ул. Газовиков, дом 32, кв. 11</t>
  </si>
  <si>
    <t>г. Мирный, ул. Газовиков, дом 32, кв. 4</t>
  </si>
  <si>
    <t>г. Мирный, ул. Газовик, дом 32, кв. 7</t>
  </si>
  <si>
    <t>г. Мирный, ул. Газовиков, дом 32, кв. 8</t>
  </si>
  <si>
    <t>г. Мирный, ул. Геологическая, дом 1</t>
  </si>
  <si>
    <t>г. Мирный, ул. Геологическая, дом 10, кв. 1</t>
  </si>
  <si>
    <t>дом признан ветхим и аварийным ДОГОВОРЫ ПРИВАТИЗАЦИИ НЕ ЗАКЛЮЧАТЬ Постановление № 1143 от 05.07.2017</t>
  </si>
  <si>
    <t>г. Мирный, ул. Геологическая, дом 10, кв. 2</t>
  </si>
  <si>
    <t>г. Мирный, ул. Геологическая, дом 12, кв. 3</t>
  </si>
  <si>
    <t>дом признан аварийным и подлежащим сносу ДОГОВОРЫ ПРИВАТИЗАЦИИ НЕ ЗАКЛЮЧАТЬ Постановление № 1364 от 07.12.2021</t>
  </si>
  <si>
    <t>г. Мирный, ул. Геологическая, дом 12, кв. 4</t>
  </si>
  <si>
    <t>г. Мирный, ул. Геологическая, дом 16, кв. 1</t>
  </si>
  <si>
    <t>дом признан аварийным и подлежащим сносу ДОГОВОРЫ ПРИВАТИЗАЦИИ НЕ ЗАКЛЮЧАТЬ Постановление № 1487 от 16.12.2021</t>
  </si>
  <si>
    <t>г. Мирный, ул. Геологическая, дом 16, кв. 2</t>
  </si>
  <si>
    <t>г. Мирный, ул. Геологическая, дом 17, кв. 2</t>
  </si>
  <si>
    <t>дом признан аварийным и подлежащим сносу ДОГОВОРЫ ПРИВАТИЗАЦИИ НЕ ЗАКЛЮЧАТЬ Постановление № 1487 от 02.03.2022</t>
  </si>
  <si>
    <t>Собственность 15.07.2015
 14-14/016-14/016/003/2015-3636/2</t>
  </si>
  <si>
    <t>14:37:000409:153</t>
  </si>
  <si>
    <t>г. Мирный, ул. Геологическая, дом 18, кв. 1</t>
  </si>
  <si>
    <t xml:space="preserve"> Собственность 15.07.2015
 14-14/016-14/016/003/2015-3641/2</t>
  </si>
  <si>
    <t>14:37:000409:149</t>
  </si>
  <si>
    <t>г. Мирный, ул. Геологическая, дом 18, кв. 2</t>
  </si>
  <si>
    <t>Собственность 15.07.2015
 14-14/016-14/016/003/2015-3639/2</t>
  </si>
  <si>
    <t>14:37:000409:150</t>
  </si>
  <si>
    <t>г. Мирный, ул. Геологическая, дом 19, корпус "А", кв. 3</t>
  </si>
  <si>
    <t>дом признан аварийным и подлежащим сносу ДОГОВОРЫ ПРИВАТИЗАЦИИ НЕ ЗАКЛЮЧАТЬ Постановление № 1137 от 05.09.2022</t>
  </si>
  <si>
    <t>Собственность
№ 14-14/016-14/016/003/2016-5027/2
от 10.10.2016</t>
  </si>
  <si>
    <t>14:37:000409:101</t>
  </si>
  <si>
    <t>г. Мирный, ул. Геологическая, дом 19, корпус "А", кв. 4</t>
  </si>
  <si>
    <t>14-14/016-14/016/003/2016-4954/2 от 06.10.2016</t>
  </si>
  <si>
    <t>14:37:00409:191</t>
  </si>
  <si>
    <t>г. Мирный, ул. Геологическая, дом 21, корпус "А", кв. 1</t>
  </si>
  <si>
    <t>дом признан ветхим и аварийным ДОГОВОРЫ ПРИВАТИЗАЦИИ НЕ ЗАКЛЮЧАТЬ Постановление № 1572 от 30.12.2021</t>
  </si>
  <si>
    <t>14-14/016-14/016/003/2016-4957/2 от 06.10.2016</t>
  </si>
  <si>
    <t>14:37:000409:156</t>
  </si>
  <si>
    <t>г. Мирный, ул. Геологическая, дом 21, корпус "А", кв. 3</t>
  </si>
  <si>
    <t>дом признан ветхим и аварийным ДОГОВОРЫ ПРИВАТИЗАЦИИ НЕ ЗАКЛЮЧАТЬ Постановление № 1572 от 30.12.2022</t>
  </si>
  <si>
    <t>14-14/016-14/016/003/2016-4952/2 от 06.10.2016</t>
  </si>
  <si>
    <t>14:37:000409:157</t>
  </si>
  <si>
    <t>г. Мирный, ул. Геологическая, дом 22, кв. 2</t>
  </si>
  <si>
    <t>дом признан ветхим и аварийным ДОГОВОРЫ ПРИВАТИЗАЦИИ НЕ ЗАКЛЮЧАТЬ Постановление № 1335 от 01.12.2021</t>
  </si>
  <si>
    <t>14-14/016-14/016/003/2016-5371/2 от 31.10.2016</t>
  </si>
  <si>
    <t>14:37:000409:129</t>
  </si>
  <si>
    <t>г. Мирный, ул. Геологическая, дом 22, кв. 4</t>
  </si>
  <si>
    <t>14-14/016-14/016/003/2016-4949/2 от 06.10.2016</t>
  </si>
  <si>
    <t>14:37:000409:131</t>
  </si>
  <si>
    <t>Распоряжение о внесении изменений в реестр муниципальной собственности и казну МО "Город Мирный" от 29.01.2013 г. № 48</t>
  </si>
  <si>
    <t>г. Мирный, ул. Геологическая, дом 23, корпус "Б" , кв. 1</t>
  </si>
  <si>
    <t>дом признан ветхим и аварийным ДОГОВОРЫ ПРИВАТИЗАЦИИ НЕ ЗАКЛЮЧАТЬ Постановление № 1570 от 30.12.2022</t>
  </si>
  <si>
    <t>Собственность 11.11.2016
 14-14/016-14/016/003/2016-5571/2</t>
  </si>
  <si>
    <t xml:space="preserve"> 14:37:000409:138</t>
  </si>
  <si>
    <t>г. Мирный, ул. Геологическая, дом 23, корпус "Б" , кв. 3</t>
  </si>
  <si>
    <t>дом признан ветхим и аварийным ДОГОВОРЫ ПРИВАТИЗАЦИИ НЕ ЗАКЛЮЧАТЬ Постановление № 1570 от 30.12.2023</t>
  </si>
  <si>
    <t>Собственность 11.11.2016
 14-14/016-14/016/003/2016-5569/2</t>
  </si>
  <si>
    <t xml:space="preserve"> 14:37:000409:140</t>
  </si>
  <si>
    <t>г. Мирный, ул. Геологическая, дом 24, кв. 1</t>
  </si>
  <si>
    <t>дом признан ветхим и аварийным ДОГОВОРЫ ПРИВАТИЗАЦИИ НЕ ЗАКЛЮЧАТЬ Постановление № 1333 от 01.12.2021</t>
  </si>
  <si>
    <t>14-14/016-14/016/003/2016-5659/2 от 17.11.2016</t>
  </si>
  <si>
    <t>14:37:000409:161</t>
  </si>
  <si>
    <t>г. Мирный, ул. Геологическая, дом 24, кв. 2</t>
  </si>
  <si>
    <t>14-14/016-14/016/003/2016-5661/2 от 17.11.2016</t>
  </si>
  <si>
    <t>14:37:000409:162</t>
  </si>
  <si>
    <t>г. Мирный, ул. Геологическая, дом 24, кв. 3</t>
  </si>
  <si>
    <t>14-14/016-14/016/003/2016-5664/2 от 17.11.2016</t>
  </si>
  <si>
    <t>14:37:000409:163</t>
  </si>
  <si>
    <t>г. Мирный, ул. Геологическая, дом 25, к. 5</t>
  </si>
  <si>
    <t>дом признан ветхим и аварийным ДОГОВОРЫ ПРИВАТИЗАЦИИ НЕ ЗАКЛЮЧАТЬ Постановление № 99 от 02.02.2021</t>
  </si>
  <si>
    <t>собственность 14:16:060101:1755-14/050/2021-1 от 14.12.2021</t>
  </si>
  <si>
    <t>14:16:060101:1755</t>
  </si>
  <si>
    <t>г. Мирный, ул. Геологическая, дом 25, кв. 10</t>
  </si>
  <si>
    <t>Собственность 28.05.2018
14:16:060101:1760-14/016/2018-1</t>
  </si>
  <si>
    <t xml:space="preserve"> 14:16:060101:1760</t>
  </si>
  <si>
    <t>г. Мирный, ул. Геологическая, дом 25, кв. 4</t>
  </si>
  <si>
    <t>14-14/016-14/016/003/2016-5666/2 от 17.11.2016</t>
  </si>
  <si>
    <t>14:16:060101:1754</t>
  </si>
  <si>
    <t>г. Мирный, ул. Геологическая, дом 25, кв. 8</t>
  </si>
  <si>
    <t>14-14/016-14/016/003/2016-5668/2 от 17.11.2016</t>
  </si>
  <si>
    <t>14:16:060101:1758</t>
  </si>
  <si>
    <t>г. Мирный, ул. Геологическая, дом 25, кв. 9</t>
  </si>
  <si>
    <t>14-14/016-14/016/003/2016-5670/2 от 17.11.2016</t>
  </si>
  <si>
    <t>14:16:060101:1759</t>
  </si>
  <si>
    <t>г. Мирный, ул. Геологическая, дом 27, кв. 2</t>
  </si>
  <si>
    <t>дом признан ветхим и аварийным ДОГОВОРЫ ПРИВАТИЗАЦИИ НЕ ЗАКЛЮЧАТЬ Постановление № 81 от 27.01.2021</t>
  </si>
  <si>
    <t>14-14/016-14/016/003/2016-5694/2 от 21.11.2016</t>
  </si>
  <si>
    <t>14:37:000409:159</t>
  </si>
  <si>
    <t>г. Мирный, ул. Геологическая, дом 27, кв. 3</t>
  </si>
  <si>
    <t>г. Мирный, ул. Геологическая, дом 30, кв. 10</t>
  </si>
  <si>
    <t>дом признан ветхим и аварийным ДОГОВОРЫ ПРИВАТИЗАЦИИ НЕ ЗАКЛЮЧАТЬ Постановление № 80 от 27.01.2021</t>
  </si>
  <si>
    <t>14-14/016-14/016/003/2016-5909/2 от 05.12.2016</t>
  </si>
  <si>
    <t>14:37:000409:206</t>
  </si>
  <si>
    <t>г. Мирный, ул. Геологическая, дом 30, кв. 4</t>
  </si>
  <si>
    <t>14-14/016-14/016/003/2016-5903/2 от 05.12.2016</t>
  </si>
  <si>
    <t>14:37:000409:200</t>
  </si>
  <si>
    <t>г. Мирный, ул. Геологическая, дом 30, кв. 6</t>
  </si>
  <si>
    <t>14-14/016-14/016/003/2016-5905/2 от 05.12.2016</t>
  </si>
  <si>
    <t>14:37:000409:202</t>
  </si>
  <si>
    <t>г. Мирный, ул. Геологическая, дом 30, кв. 7</t>
  </si>
  <si>
    <t>14-14/016-14/016/003/2016-5907/2 от 05.12.2016</t>
  </si>
  <si>
    <t>14:37:000409:203</t>
  </si>
  <si>
    <t>г. Мирный, ул. Геологическая, дом 31</t>
  </si>
  <si>
    <t>г. Мирный, ул. Геологическая, дом 32</t>
  </si>
  <si>
    <t>г. Мирный, ул. Геологическая, дом 4, кв. 4</t>
  </si>
  <si>
    <t>14-14/016-14/016/003/2016-5023/2 от 10.10.2016</t>
  </si>
  <si>
    <t>14:37:000409:147</t>
  </si>
  <si>
    <t>г. Мирный, ул. Геологическая, дом 6, кв. 1</t>
  </si>
  <si>
    <t>Собственность
14:37:000409:274-14/050/2023-1
07.03.2023</t>
  </si>
  <si>
    <t>14:37:000409:274</t>
  </si>
  <si>
    <t>г. Мирный, ул. Геологическая, дом 6, кв. 2</t>
  </si>
  <si>
    <t>г. Мирный, ул. Геологическая, дом 9, кв. 1</t>
  </si>
  <si>
    <t>дом признан ветхим и аварийным ДОГОВОРЫ ПРИВАТИЗАЦИИ НЕ ЗАКЛЮЧАТЬ Постановление № 363 от 22.03.2019</t>
  </si>
  <si>
    <t>г. Мирный, ул. Заречная, дом 11</t>
  </si>
  <si>
    <t>Собственность
14:37:000201:37-14/050/2023-1
06.02.2023</t>
  </si>
  <si>
    <t>14:37:000201:37</t>
  </si>
  <si>
    <t>Распоряжение № 563 от 09.08.2010 г.</t>
  </si>
  <si>
    <t>г. Мирный, ул. Заречная, дом 19</t>
  </si>
  <si>
    <t>14-14/016-14/016/003/2016-5911/2 от 05.12.2016</t>
  </si>
  <si>
    <t>14:37:000225:44</t>
  </si>
  <si>
    <t>Распоряжение от 25.11.2010 г. № 745</t>
  </si>
  <si>
    <t>г. Мирный, ул. Звездная, д 4, кв. 9</t>
  </si>
  <si>
    <t>дом признан аварийным и подлежащим сносу ДОГОВОРЫ ПРИВАТИЗАЦИИ НЕ ЗАКЛЮЧАТЬ Постановление № 1432 от 14.12.2021</t>
  </si>
  <si>
    <t>г. Мирный, ул. Звездная, дом 16, кв. 4</t>
  </si>
  <si>
    <t>дом признан аварийным и подлежащим сносу ДОГОВОРЫ ПРИВАТИЗАЦИИ НЕ ЗАКЛЮЧАТЬ Постановление № 1433 от 14.12.2021</t>
  </si>
  <si>
    <t>14:37:000217:230-14/050/2021-1 от 20.12.2021</t>
  </si>
  <si>
    <t>14:37:000217:230</t>
  </si>
  <si>
    <t>г. Мирный, ул. Звездная, дом 18, кв. 1</t>
  </si>
  <si>
    <t>дом признан аварийным и подлежащим сносу ДОГОВОРЫ ПРИВАТИЗАЦИИ НЕ ЗАКЛЮЧАТЬ Постановление № 1434 от 14.12.2021</t>
  </si>
  <si>
    <t>Собственность
14:37:000217:243-14/050/2023-1
09.08.2023</t>
  </si>
  <si>
    <t xml:space="preserve"> 14:37:000217:243</t>
  </si>
  <si>
    <t>г. Мирный, ул. Звездная, дом 26, кв. 5</t>
  </si>
  <si>
    <t>дом признан аварийным и подлежащим сносу ДОГОВОРЫ ПРИВАТИЗАЦИИ НЕ ЗАКЛЮЧАТЬ Постановление № 1435 от 14.12.2021</t>
  </si>
  <si>
    <t>Собственность
14:37:000217:390-14/050/2023-1
09.08.2023</t>
  </si>
  <si>
    <t>14:37:000217:390</t>
  </si>
  <si>
    <t>Распоряжение о внесении изменений от 03.02.2011 г. № 55</t>
  </si>
  <si>
    <t>г. Мирный, ул. Звездная, дом 28, кв. 8</t>
  </si>
  <si>
    <t>дом признан аварийным и подлежащим сносу ДОГОВОРЫ ПРИВАТИЗАЦИИ НЕ ЗАКЛЮЧАТЬ Постановление № 1436 от 14.12.2021</t>
  </si>
  <si>
    <t xml:space="preserve">Собственность
14:37:000217:338-14/050/2023-1
09.08.2023 </t>
  </si>
  <si>
    <t>14:37:000217:338</t>
  </si>
  <si>
    <t>г. Мирный, ул. Звездная, дом 30, кв. 3</t>
  </si>
  <si>
    <t>дом признан аварийным и подлежащим сносу ДОГОВОРЫ ПРИВАТИЗАЦИИ НЕ ЗАКЛЮЧАТЬ Постановление № 1065 от 24.08.2022</t>
  </si>
  <si>
    <t>cобственность 14:37:000219:81-14/050/2022-1 от 20.01.2022</t>
  </si>
  <si>
    <t>14:37:000219:81</t>
  </si>
  <si>
    <t>г. Мирный, ул. Звездная, дом 36, кв. 3</t>
  </si>
  <si>
    <t>дом признан аварийным и подлежащим сносу ДОГОВОРЫ ПРИВАТИЗАЦИИ НЕ ЗАКЛЮЧАТЬ Постановление № 1437 от 14.12.2021</t>
  </si>
  <si>
    <t>cобственность 14:37:000217:366-14/050/2020-1 от 04.06.2020</t>
  </si>
  <si>
    <t>14:37:000217:366</t>
  </si>
  <si>
    <t>г. Мирный, ул. Звездная, дом 42, кв. 1</t>
  </si>
  <si>
    <t>дом признан аварийным и подлежащим сносу ДОГОВОРЫ ПРИВАТИЗАЦИИ НЕ ЗАКЛЮЧАТЬ Постановление № 1438 от 14.12.2021</t>
  </si>
  <si>
    <t>Собственность
14:37:000217:375-14/050/2023-1
09.08.2023</t>
  </si>
  <si>
    <t>14:37:000217:375</t>
  </si>
  <si>
    <t>г. Мирный, ул. Звездная, дом 44, кв. 10</t>
  </si>
  <si>
    <t>дом признан аварийным и подлежащим сносу ДОГОВОРЫ ПРИВАТИЗАЦИИ НЕ ЗАКЛЮЧАТЬ Постановление № 1439 от 14.12.2021</t>
  </si>
  <si>
    <t>Собственность
14:37:000217:305-14/050/2023-1
08.08.2023</t>
  </si>
  <si>
    <t>14:37:000217:305</t>
  </si>
  <si>
    <t>г. Мирный, ул. Звездная, дом 44, кв. 3</t>
  </si>
  <si>
    <t>г. Мирный, ул. Звездная, дом 44, корпус "А", кв. 1</t>
  </si>
  <si>
    <t>Распоряжение № 72 от 11.02.2015</t>
  </si>
  <si>
    <t>г. Мирный, ул. Звездная, дом 46, кв. 11</t>
  </si>
  <si>
    <t>дом признан ветхим и аварийным ДОГОВОРЫ ПРИВАТИЗАЦИИ НЕ ЗАКЛЮЧАТЬ Постановление № 75 от 27.01.2021</t>
  </si>
  <si>
    <t>Собственность
14:37:000219:96-14/050/2023-1
08.08.2023</t>
  </si>
  <si>
    <t>14:37:000219:96</t>
  </si>
  <si>
    <t>г. Мирный, ул. Звездная, дом 46, кв. 41</t>
  </si>
  <si>
    <t>г. Мирный, ул. Звездная, дом 46, кв. 57</t>
  </si>
  <si>
    <t>14-37-000219-120-14/016/2018-1 от 23.05.2018</t>
  </si>
  <si>
    <t>г. Мирный, ул. Звездная, дом 46, кв. 6</t>
  </si>
  <si>
    <t xml:space="preserve"> Собственность
14:37:000219:93-14/050/2023-1
08.08.2023</t>
  </si>
  <si>
    <t xml:space="preserve"> 14:37:000219:93</t>
  </si>
  <si>
    <t>г. Мирный, ул. Звездная, дом 48, кв. 2</t>
  </si>
  <si>
    <t>дом признан аварийным и подлежащим сносу ДОГОВОРЫ ПРИВАТИЗАЦИИ НЕ ЗАКЛЮЧАТЬ Постановление № 1483 от 16.12.2021</t>
  </si>
  <si>
    <t>Собственность
№ 14:37:000307:1163-14/050/2023-1
от 29.12.2023</t>
  </si>
  <si>
    <t xml:space="preserve"> 14:37:000307:1163</t>
  </si>
  <si>
    <t>г. Мирный, ул. Звездная, дом 50, кв. 3</t>
  </si>
  <si>
    <t>дом признан аварийным и подлежащим сносу ДОГОВОРЫ ПРИВАТИЗАЦИИ НЕ ЗАКЛЮЧАТЬ Постановление № 1440 от 14.12.2021</t>
  </si>
  <si>
    <t>г. Мирный, ул. Звездная, дом 6, кв. 15</t>
  </si>
  <si>
    <t>дом признан ветхим и аварийным ДОГОВОРЫ ПРИВАТИЗАЦИИ НЕ ЗАКЛЮЧАТЬ Постановление № 1714 от 20.12.2018</t>
  </si>
  <si>
    <t>г. Мирный, ул. Звездная, дом 6, кв. 20</t>
  </si>
  <si>
    <t>14-14/016-14/016/003/2016-5913/2 от 05.12.2016</t>
  </si>
  <si>
    <t>14:37:000219:146</t>
  </si>
  <si>
    <t>г. Мирный, ул. Звездная, дом 6, кв. 21</t>
  </si>
  <si>
    <t>14-14/016-14/016/003/2016-5915/2 от 05.12.2016</t>
  </si>
  <si>
    <t>14:37:000219:147</t>
  </si>
  <si>
    <t>г. Мирный, ул. Звездная, дом 6, кв. 29</t>
  </si>
  <si>
    <t>г. Мирный, ул. Звездная, дом 63, квартира 2</t>
  </si>
  <si>
    <t>Собственность от 19.05.2023
№ 14:37:000217:284-14/050/2023-1</t>
  </si>
  <si>
    <t>14:37:000217:284</t>
  </si>
  <si>
    <t>г. Мирный, ул. Звездная, дом 67, кв. 2</t>
  </si>
  <si>
    <t>г. Мирный, ул. Звездная, дом 20, кв. 1</t>
  </si>
  <si>
    <t>Собственность
14:37:000217:178-14/050/2023-1
08.08.2023</t>
  </si>
  <si>
    <t>14:37:000217:178</t>
  </si>
  <si>
    <t>г. Мирный, ул. Звездная, дом 20, кв. 2</t>
  </si>
  <si>
    <t>дом признан ветхим и аварийным ДОГОВОРЫ ПРИВАТИЗАЦИИ НЕ ЗАКЛЮЧАТЬ Постановление № 1482 от 16.12.2021</t>
  </si>
  <si>
    <t>Собственность
14:37:000217:179-14/050/2023-1
08.08.2023</t>
  </si>
  <si>
    <t>14:37:000217:179</t>
  </si>
  <si>
    <t>г. Мирный, ул. Звездная, дом 48, корпус 2, кв. 11</t>
  </si>
  <si>
    <t>дом признан аварийным и подлежащим сносу ДОГОВОРЫ ПРИВАТИЗАЦИИ НЕ ЗАКЛЮЧАТЬ Постановление № 1484 от 16.12.2021</t>
  </si>
  <si>
    <t xml:space="preserve"> Собственность
14:37:000217:400-14/050/2023-1
09.08.2023 </t>
  </si>
  <si>
    <t>14:37:000217:400</t>
  </si>
  <si>
    <t>г. Мирный, ул. Звездная, дом 48, корпус 2, кв. 5</t>
  </si>
  <si>
    <t>Собственность 28.05.2018
14:37:000217:396-14/016/2018-1</t>
  </si>
  <si>
    <t>14:37:000217:396</t>
  </si>
  <si>
    <t>г. Мирный, ул. Звездная, дом 48, корпус 2, кв. 7</t>
  </si>
  <si>
    <t>Собственность
14:37:000217:404-14/050/2023-1
09.08.2023</t>
  </si>
  <si>
    <t>14:37:000217:404</t>
  </si>
  <si>
    <t>г. Мирный, ул. Индустриальная, дом 10, кв. 1</t>
  </si>
  <si>
    <t>14:37:000229:186-14/016/2017-3 от 13.03.2017</t>
  </si>
  <si>
    <t>14:37:000229:186</t>
  </si>
  <si>
    <t>г. Мирный, ул. Индустриальная, дом 18, кв. 1</t>
  </si>
  <si>
    <t>г. Мирный, ул. Индустриальная, дом 35</t>
  </si>
  <si>
    <t>Собственность
14:37:000229:77-14/050/2023-1
25.08.2023</t>
  </si>
  <si>
    <t>14:37:000229:77</t>
  </si>
  <si>
    <t>г. Мирный, ул. Индустриальная, дом 4, кв. 2</t>
  </si>
  <si>
    <t>Собственность
14:37:000344:108-14/050/2023-1
09.08.2023</t>
  </si>
  <si>
    <t>14:37:000344:108</t>
  </si>
  <si>
    <t xml:space="preserve">Распоряжение № 213 от 22.05.2020 О постановке на учет жилого </t>
  </si>
  <si>
    <t>г. Мирный, ул. Индустриальная, дом 8, кв. 2</t>
  </si>
  <si>
    <t xml:space="preserve">г. Мирный, ул. Интернациональная, дом 50 </t>
  </si>
  <si>
    <t xml:space="preserve">Собственность
14:16:060101:1570-14/050/2023-1
25.08.2023 </t>
  </si>
  <si>
    <t>14:16:060101:1570</t>
  </si>
  <si>
    <t>Распоряжение № 306 от 11.07.2014 О постановке на учет жилых помещений</t>
  </si>
  <si>
    <t>г. Мирный, ул. Кирова, дом 1, корпус 1, кв. 1</t>
  </si>
  <si>
    <t>Распоряжение № 586 от 21.12.2023 О постановке на учет жилого помещения</t>
  </si>
  <si>
    <t>г. Мирный, ул. Кирова, дом 1, корпус 1, кв. 12</t>
  </si>
  <si>
    <t>14:37:000364:139-14/050/2023-3 от 28.11.2023</t>
  </si>
  <si>
    <t>14:37:000364:139</t>
  </si>
  <si>
    <t>г. Мирный, ул. Кирова, дом 1, корпус 1, кв. 32</t>
  </si>
  <si>
    <t>Распоряжение № 440 от 02.10.2023 О постановке на учет жилых помещений</t>
  </si>
  <si>
    <t>г. Мирный, ул. Кирова, дом 1, корпус 1, кв. 35</t>
  </si>
  <si>
    <t>собственность 14:37:000364:161-14/050/2023-6 от 15.09.2023</t>
  </si>
  <si>
    <t>14:37:000364:161</t>
  </si>
  <si>
    <t>Распоряжение о внесении изменений в реестр муниципальной собственности и казну от 03.05.2011 г. № 243</t>
  </si>
  <si>
    <t>г. Мирный, ул. Кирова, дом 3, кв. 12</t>
  </si>
  <si>
    <t>дом признан ветхим и аварийным ДОГОВОРЫ ПРИВАТИЗАЦИИ НЕ ЗАКЛЮЧАТЬ Постановление № 1724 от 20.12.2018</t>
  </si>
  <si>
    <t>Собственность
14:37:000000:947-14/050/2023-1
12.05.2023</t>
  </si>
  <si>
    <t>14:37:000000:947</t>
  </si>
  <si>
    <t>г. Мирный, ул. Кирова, дом 3, кв. 5</t>
  </si>
  <si>
    <t>г. Мирный, ул. Кирова, дом 4, А, кв. 11</t>
  </si>
  <si>
    <t>дом признан ветхим и аварийным ДОГОВОРЫ ПРИВАТИЗАЦИИ НЕ ЗАКЛЮЧАТЬ Постановление № 113 от 02.02.2021</t>
  </si>
  <si>
    <t xml:space="preserve"> Собственность
14:37:000405:341-14/050/2023-1
13.09.2023</t>
  </si>
  <si>
    <t>14:37:000405:341</t>
  </si>
  <si>
    <t>г. Мирный, ул. Кирова, дом 4, кв. 12</t>
  </si>
  <si>
    <t>дом признан ветхим и аварийным ДОГОВОРЫ ПРИВАТИЗАЦИИ НЕ ЗАКЛЮЧАТЬ Постановление № 1462 от 29.11.2019</t>
  </si>
  <si>
    <t>г. Мирный, ул. Кирова, дом 5, А, кв. 1</t>
  </si>
  <si>
    <t>дом признан ветхим и аварийным ДОГОВОРЫ ПРИВАТИЗАЦИИ НЕ ЗАКЛЮЧАТЬ Постановление № 1145 от 05.07.2017</t>
  </si>
  <si>
    <t>Распоряжение № 621 от 08.10.2013 О постановке на учет жилого помещения</t>
  </si>
  <si>
    <t>г. Мирный, ул. Кирова, дом 5, А, кв. 4</t>
  </si>
  <si>
    <t>г. Мирный, ул. Кирова, дом 5, Б, кв. 9</t>
  </si>
  <si>
    <t>дом признан ветхим и аварийным ДОГОВОРЫ ПРИВАТИЗАЦИИ НЕ ЗАКЛЮЧАТЬ Постановление № 760 от 17.06.2019</t>
  </si>
  <si>
    <t>СОБСТВЕННОСТЬ 14:37:000360:196-14/050/2022-1 от 10.01.2022</t>
  </si>
  <si>
    <t>14:37:000360:196</t>
  </si>
  <si>
    <t>г. Мирный, ул. Кирова, дом 5, кв. 6</t>
  </si>
  <si>
    <t>Распоряжение от 16.11.2018 № 469</t>
  </si>
  <si>
    <t>г. Мирный, ул. Комсомольская, дом 11, корпус 1, кв. 36</t>
  </si>
  <si>
    <t>г. Мирный, ул. Комсомольская, дом 11, корпус 1, кв. 5</t>
  </si>
  <si>
    <t>Распоряжение о внесении изменений в реестр муниципальной собственности и казну МО "Город Мирный" от 03.05.2011 г. № 243</t>
  </si>
  <si>
    <t>г. Мирный, ул. Комсомольская, дом 13, корпус "Б", кв. 4</t>
  </si>
  <si>
    <t>дом признан ветхим и аварийным ДОГОВОРЫ ПРИВАТИЗАЦИИ НЕ ЗАКЛЮЧАТЬ Постановление  1165 от 05.07.2017</t>
  </si>
  <si>
    <t>Распоряжение о внесении изменений в реестр муниципальной собственности и казну МО "Город Мирный" от 27.08.2021 г. № 425</t>
  </si>
  <si>
    <t>г. Мирный, ул. Комсомольская, дом 13, корпус "Б", кв. 6</t>
  </si>
  <si>
    <t>Д</t>
  </si>
  <si>
    <t>14:37:000311:201</t>
  </si>
  <si>
    <t>г. Мирный, ул. Комсомольская, дом 16, корпус 2, кв. 3</t>
  </si>
  <si>
    <t>Распоряжение от 25.08.2020 № 370 о постановке на учет жилых помещений</t>
  </si>
  <si>
    <t>г. Мирный, ул. Комсомольская, дом 2, кв. 1</t>
  </si>
  <si>
    <t>Распоряжение от 31.08.2018 № 349 "О постановке на учет жилых помещений"</t>
  </si>
  <si>
    <t>г. Мирный, ул. Комсомольская, дом 2, кв. 114</t>
  </si>
  <si>
    <t>Распоряжение от 30.11.2021 № 577 "О постановке на учет жилых помещений"</t>
  </si>
  <si>
    <t>г. Мирный, ул. Комсомольская, дом 2, кв. 115</t>
  </si>
  <si>
    <t>собственность 14:37:000307:933-14/050/2021-6 от 02.11.2021</t>
  </si>
  <si>
    <t>14:37:000307:933</t>
  </si>
  <si>
    <t>г. Мирный, ул. Комсомольская, дом 2, кв. 120</t>
  </si>
  <si>
    <t>Собственность
14:37:000307:938-14/050/2023-1
09.09.2023</t>
  </si>
  <si>
    <t>14:37:000307:938</t>
  </si>
  <si>
    <t>г. Мирный, ул. Комсомольская, дом 2, кв. 141</t>
  </si>
  <si>
    <t>Собственность
14:37:000307:959-14/050/2023-1
11.09.2023</t>
  </si>
  <si>
    <t>14:37:000307:959</t>
  </si>
  <si>
    <t>г. Мирный, ул. Комсомольская, дом 2, кв. 57</t>
  </si>
  <si>
    <t>г. Мирный, ул. Комсомольская, дом 2, кв. 83</t>
  </si>
  <si>
    <t>Собственность
14:37:000307:901-14/050/2023-1
09.09.2023</t>
  </si>
  <si>
    <t>14:37:000307:901</t>
  </si>
  <si>
    <t>Распоряжение № 445 от 06.11.2018 "О постановке на учет жилых помещений"</t>
  </si>
  <si>
    <t>г. Мирный, ул. Комсомольская, дом 22, кв. 37</t>
  </si>
  <si>
    <t>Распоряжение № 585 от 21.12.2023 "О постановке на учет жилых помещений"</t>
  </si>
  <si>
    <t>г. Мирный, ул. Комсомольская, дом 22, кв. 116</t>
  </si>
  <si>
    <t>14:37:000307:499-14/050/2023-2 от 06.12.2023</t>
  </si>
  <si>
    <t>14:37:000307:499</t>
  </si>
  <si>
    <t>г. Мирный, ул. Комсомольская, дом 23, кв. 12</t>
  </si>
  <si>
    <t>Собственность
14:37:000309:419-14/050/2023-1
11.09.2023</t>
  </si>
  <si>
    <t>14:37:000309:419</t>
  </si>
  <si>
    <t>г. Мирный, ул. Комсомольская, дом 25, корпус "А", кв. 21</t>
  </si>
  <si>
    <t>Собственность
14-14-06/006/2014-727
06.10.2014</t>
  </si>
  <si>
    <t>14:37:000312:223</t>
  </si>
  <si>
    <t>г. Мирный, ул. Комсомольская, дом 4, кв. 123</t>
  </si>
  <si>
    <t>Распоряжение от 25.07.2018 № 314 О постановке на учет жилого помещения</t>
  </si>
  <si>
    <t>г. Мирный, ул. Комсомольская, дом 4, кв. 134</t>
  </si>
  <si>
    <t>г. Мирный, ул. Комсомольская, дом 4, кв. 143</t>
  </si>
  <si>
    <t>Собственность
14:37:000307:738-14/050/2023-1
12.09.2023</t>
  </si>
  <si>
    <t>14:37:000307:738</t>
  </si>
  <si>
    <t>г. Мирный, ул. Комсомольская, дом 4, кв. 148</t>
  </si>
  <si>
    <t>Распоряжение "О приобретении АМО "Город Мирный" № 103 от 11.04.2007г.; Распоряжение "О передаче с баланса АМО "Город Мирный" в казну МО "Город Мирный" № 140 от 07.05.2007г.</t>
  </si>
  <si>
    <t>г. Мирный, ул. Комсомольская, дом 4, корпус А, кв. 64</t>
  </si>
  <si>
    <t>г. Мирный, ул. Комсомольская, дом 5, корпус "Б", кв. 6</t>
  </si>
  <si>
    <t>дом признан аварийным и подлежащим сносу ДОГОВОРЫ ПРИВАТИЗАЦИИ НЕ ЗАКЛЮЧАТЬ Постановление № 1361 от 07.12.2021</t>
  </si>
  <si>
    <t>г. Мирный, ул. Комсомольская, дом 7, кв. 8</t>
  </si>
  <si>
    <t>дом признан ветхим и аварийным ДОГОВОРЫ ПРИВАТИЗАЦИИ НЕ ЗАКЛЮЧАТЬ Постановление № 1474 от 16.12.2021</t>
  </si>
  <si>
    <t>Собственность
14:37:000311:230-14/050/2023-1
12.09.2023</t>
  </si>
  <si>
    <t>14:37:000311:230</t>
  </si>
  <si>
    <t>г. Мирный, ул. Комсомольская, дом 7, корпус "А", кв. 11</t>
  </si>
  <si>
    <t>дом признан аварийным и подлежащим сносу ДОГОВОРЫ ПРИВАТИЗАЦИИ НЕ ЗАКЛЮЧАТЬ Постановление № 1365 от 07.12.2021</t>
  </si>
  <si>
    <t>г. Мирный, ул. Комсомольская, дом 7, корпус "А", кв. 17</t>
  </si>
  <si>
    <t>г. Мирный, ул. Комсомольская, дом 7, корпус "А", кв. 23</t>
  </si>
  <si>
    <t>Собственность 15.08.2023
14:37:000311:371-14/050/2023-1</t>
  </si>
  <si>
    <t>14:37:000311:371</t>
  </si>
  <si>
    <t>г. Мирный, ул. Комсомольская, дом 7, корпус "А", кв. 27</t>
  </si>
  <si>
    <t>Передаточный акт № 5 от 13.02.2006 г.  Распоряжение о внесении изменений в реестр муниципальной собственности и казну МО "Город Мирный" от 30.05.2011 г. № 289</t>
  </si>
  <si>
    <t>г. Мирный, ул. Комсомольская, дом 7, корпус "А", кв. 5</t>
  </si>
  <si>
    <t>г. Мирный, ул. Комсомольская, дом 7, корпус "А", кв. 8</t>
  </si>
  <si>
    <t>Собственность
14-14-06/003/2014-167
30.04.2014</t>
  </si>
  <si>
    <t>14:37:000311:340</t>
  </si>
  <si>
    <t>г. Мирный, ул. Комсомольская, дом 7, корпус "А", кв. 9</t>
  </si>
  <si>
    <t>14:37:000311:372</t>
  </si>
  <si>
    <t>г. Мирный, ул. Комсомольская, дом 7, корпус "А", ком. 12</t>
  </si>
  <si>
    <t>собственность 14:37:000311:595-14/050/2021-1 от 03.12.2021</t>
  </si>
  <si>
    <t>14:37:000311:595</t>
  </si>
  <si>
    <t>г. Мирный, ул. Комсомольская, дом 7, корпус "А", ком. 18</t>
  </si>
  <si>
    <t>собственность 14:37:000311:596-14/050/2021-1 от 03.12.2021</t>
  </si>
  <si>
    <t>14:37:000311:596</t>
  </si>
  <si>
    <t>г. Мирный, ул. Комсомольская, дом 9, корпус "А", кв. 12</t>
  </si>
  <si>
    <t>дом признан аварийным и подлежащим сносу ДОГОВОРЫ ПРИВАТИЗАЦИИ НЕ ЗАКЛЮЧАТЬ Постановление № 1475 от 16.12.2021</t>
  </si>
  <si>
    <t>г. Мирный, ул. Комсомольская, дом 9, корпус "А", кв. 2</t>
  </si>
  <si>
    <t>Собственность
14:37:000312:170-14/050/2023-1
12.09.2023</t>
  </si>
  <si>
    <t>14:37:000312:170</t>
  </si>
  <si>
    <t>г. Мирный, ул. Космонавтов, дом 2, корп Б, к. 7  (улица Космонавтов 2б с-но постановления № 54 от 24.01.2013, до этого времени "р-н ДСР")</t>
  </si>
  <si>
    <t>дом признан ветхим и аварийным ДОГОВОРЫ ПРИВАТИЗАЦИИ НЕ ЗАКЛЮЧАТЬ Постановление № 1717 от 20.12.2018</t>
  </si>
  <si>
    <t>14:37:000406:71-14/050/2022-1 от 05.03.2022</t>
  </si>
  <si>
    <t>14:37:000406:71</t>
  </si>
  <si>
    <t>г. Мирный, ул. Космонавтов, дом 5</t>
  </si>
  <si>
    <t>Собственность
14:37:000402:699-14/050/2023-1
24.08.2023 03:35:38</t>
  </si>
  <si>
    <t>14:37:000402:699</t>
  </si>
  <si>
    <t>г. Мирный, ул. Куницына, дом 19, кв. 1</t>
  </si>
  <si>
    <t>дом признан ветхим и аварийным ДОГОВОРЫ ПРИВАТИЗАЦИИ НЕ ЗАКЛЮЧАТЬ Постановление от 20.12.2018 № 1723</t>
  </si>
  <si>
    <t>г. Мирный, ул. Куницына, дом 19, кв. 18</t>
  </si>
  <si>
    <t xml:space="preserve"> дом признан ветхим и аварийным ДОГОВОРЫ ПРИВАТИЗАЦИИ НЕ ЗАКЛЮЧАТЬ Постановление от 20.12.2018 № 1723</t>
  </si>
  <si>
    <t>г. Мирный, ул. Куницына, дом 19, кв. 19</t>
  </si>
  <si>
    <t>г. Мирный, ул. Куницына, дом 19, кв. 22</t>
  </si>
  <si>
    <t>г. Мирный, ул. Куницына, дом 19, кв. 25</t>
  </si>
  <si>
    <t>г. Мирный, ул. Куницына, дом 19, кв. 26</t>
  </si>
  <si>
    <t>г. Мирный, ул. Куницына, дом 19, кв. 32</t>
  </si>
  <si>
    <t>г. Мирный, ул. Куницына, дом 19, кв. 36</t>
  </si>
  <si>
    <t>г. Мирный, ул. Куницына, дом 19, кв. 37</t>
  </si>
  <si>
    <t>Собственность
14:37:000224:237-14/050/2022-1
06.06.2022</t>
  </si>
  <si>
    <t>14:37:000224:237</t>
  </si>
  <si>
    <t>г. Мирный, ул. Куницына, дом 19, кв. 9</t>
  </si>
  <si>
    <t>Распоряжение о внесении изменений в реестр муниципальной собственности и казну МО "Город Мирный" от 17.05.2011 г. № 264</t>
  </si>
  <si>
    <t xml:space="preserve">г. Мирный, ул. Курченко, дом 21, кв. 1 </t>
  </si>
  <si>
    <t>г. Мирный, ул. Ленина, дом 11, кв. 8</t>
  </si>
  <si>
    <t>14-14-06/008/2011-971 от 25.12.2011</t>
  </si>
  <si>
    <t>14:37:000323:4747</t>
  </si>
  <si>
    <t>Распоряжение от 01.10.2010 г. № 633</t>
  </si>
  <si>
    <t>г. Мирный, ул. Ленина, дом 18, кв. 12</t>
  </si>
  <si>
    <t>дом признан аварийным и подлежащим сносу ДОГОВОРЫ ПРИВАТИЗАЦИИ НЕ ЗАКЛЮЧАТЬ Постановление № 1471 от 16.12.2021</t>
  </si>
  <si>
    <t>Собственность
14:16:010502:1755-14/050/2023-1
07.11.2023</t>
  </si>
  <si>
    <t>14:16:010502:1755</t>
  </si>
  <si>
    <t>г. Мирный, ул. Ленина, дом 20, кв. 13</t>
  </si>
  <si>
    <t>дом признан аварийным и подлежащим сносу ДОГОВОРЫ ПРИВАТИЗАЦИИ НЕ ЗАКЛЮЧАТЬ Постановление № 1472 от 16.12.2021</t>
  </si>
  <si>
    <t>Распоряжение № 573 от 20.12.2017</t>
  </si>
  <si>
    <t>г. Мирный, ул. Ленина, дом 20, кв. 7</t>
  </si>
  <si>
    <t>Собственность 17.10.2017
14:37:000323:5229-14/016/2017-1</t>
  </si>
  <si>
    <t>14:37:000323:5229</t>
  </si>
  <si>
    <t>г. Мирный, ул. Ленина, дом 22, А, кв. 137</t>
  </si>
  <si>
    <t>г. Мирный, ул. Ленина, дом 22, кв. 10</t>
  </si>
  <si>
    <t>дом признан аварийным и подлежащим сносу ДОГОВОРЫ ПРИВАТИЗАЦИИ НЕ ЗАКЛЮЧАТЬ Постановление № 1473 от 16.12.2021</t>
  </si>
  <si>
    <t>Распоряжение о внесении изменений в реестр муниципальной собственности МО "Город Мирный" от 29.11.2010 г. № 749</t>
  </si>
  <si>
    <t>г. Мирный, ул. Ленина, дом 23, кв. 19</t>
  </si>
  <si>
    <t xml:space="preserve">ПЕРЕДАНО ПО ДОГОВОРУ БЕЗВОЗМЕЗДНОГО ПОЛЬЗОВАНИЯ ОТ 28.11.2019 № 6/19-Н МКУ "КИО" МИРНИНСКИЙ РАЙОН </t>
  </si>
  <si>
    <t>г. Мирный, ул. Ленина, дом 24, кв. 10</t>
  </si>
  <si>
    <t>г. Мирный, ул. Ленина, дом 30, кв. 14</t>
  </si>
  <si>
    <t>дом признан ветхим и аварийным ДОГОВОРЫ ПРИВАТИЗАЦИИ НЕ ЗАКЛЮЧАТЬ Постановление от 09.02.2021 № 152</t>
  </si>
  <si>
    <t>г. Мирный, ул. Ленина, дом 30, кв. 8</t>
  </si>
  <si>
    <t>г. Мирный, ул. Ленина, дом 35, кв. 27</t>
  </si>
  <si>
    <t>г. Мирный, ул. Ленина, дом 35, кв. 3</t>
  </si>
  <si>
    <t>Собственность 22.12.2014
14-14-06/008/2014-842</t>
  </si>
  <si>
    <t>14:16:010502:1074</t>
  </si>
  <si>
    <t>Переведено в жилое помещение из нежилого /</t>
  </si>
  <si>
    <t>г. Мирный, ул. Ленина, дом 38, кв. 18а</t>
  </si>
  <si>
    <t>Собственность 18.04.2014
 14-14-06/002/2014-790</t>
  </si>
  <si>
    <t>14:37:000303:924</t>
  </si>
  <si>
    <t>г. Мирный, ул. Ленина, дом 38, кв. 32</t>
  </si>
  <si>
    <t>г. Мирный, ул. Ленина, дом 40, кв. 3</t>
  </si>
  <si>
    <t>дом признан ветхим и аварийным ДОГОВОРЫ ПРИВАТИЗАЦИИ НЕ ЗАКЛЮЧАТЬ Постановление № 1432 от 25.11.2019</t>
  </si>
  <si>
    <t>г. Мирный, ул. Ленина, дом 42, кв. 1</t>
  </si>
  <si>
    <t>г. Мирный, ул. Ленина, дом 42, кв. 11</t>
  </si>
  <si>
    <t>г. Мирный, ул. Ленина, дом 42, кв. 12</t>
  </si>
  <si>
    <t>Собственность
14:37:000302:1092-14/050/2023-1
09.09.2023</t>
  </si>
  <si>
    <t>14:37:000302:1092</t>
  </si>
  <si>
    <t>Распоряжение № 244 от 18.06.2021 О постановке на учет жилых помещений</t>
  </si>
  <si>
    <t>г. Мирный, ул. Ленина, дом 43, кв. 101</t>
  </si>
  <si>
    <t>г. Мирный, ул. Ленина, дом 43, кв. 111</t>
  </si>
  <si>
    <t>г. Мирный, ул. Ленина, дом 43, кв. 17</t>
  </si>
  <si>
    <t>Распоряжение № 164 от 15.04.2021 о постановке на учет жилых помещений</t>
  </si>
  <si>
    <t>г. Мирный, ул. Ленина, дом 43, кв. 26</t>
  </si>
  <si>
    <t>г. Мирный, ул. Ленина, дом 44, кв. 2</t>
  </si>
  <si>
    <t>дом признан ветхим и аварийным ДОГОВОРЫ ПРИВАТИЗАЦИИ НЕ ЗАКЛЮЧАТЬ Постановление № 1431 от 25.11.2019</t>
  </si>
  <si>
    <t>г. Мирный, ул. Ленина, дом 44, корпус "А", кв. 8</t>
  </si>
  <si>
    <t>дом признан ветхим и аварийным ДОГОВОРЫ ПРИВАТИЗАЦИИ НЕ ЗАКЛЮЧАТЬ Постановление № 1509 от 22.12.2021</t>
  </si>
  <si>
    <t>г. Мирный, ул. Ленинградский проспект, дом 1, корпус "Б", кв. 1</t>
  </si>
  <si>
    <t>дом признан аварийным и подлежащим сносу ДОГОВОРЫ ПРИВАТИЗАЦИИ НЕ ЗАКЛЮЧАТЬ Постановление № 1476 от 16.12.2021</t>
  </si>
  <si>
    <t>Распоряжение от 18.06.2021 № 245 О постановке на учет жилого помещения</t>
  </si>
  <si>
    <t>г. Мирный, ул. Ленинградский проспект, дом 1, корпус 1, кв. 32</t>
  </si>
  <si>
    <t>собственность 14:37:000302:380-14/050/2021-2 от 04.06.2021</t>
  </si>
  <si>
    <t>К</t>
  </si>
  <si>
    <t>14:37:000302:380</t>
  </si>
  <si>
    <t>г. Мирный, ул. Ленинградский проспект, дом 1, корпус 2, кв. 13</t>
  </si>
  <si>
    <t>Распоряжение О постановке на учет жилого помещения от 30.12.2021 № 669</t>
  </si>
  <si>
    <t>г. Мирный, ул. Ленинградский проспект, дом 1, корпус 2, кв. 18</t>
  </si>
  <si>
    <t>собственность 14:37:000302:1385-14/050/2021-16 от 02.12.2021</t>
  </si>
  <si>
    <t>14:37:000302:1385</t>
  </si>
  <si>
    <t>Распоряжение от 07.06.2022 № 290 О постановке на учет жилого помещения</t>
  </si>
  <si>
    <t>г. Мирный, ул. Ленинградский проспект, дом 1, корпус 2, кв. 4</t>
  </si>
  <si>
    <t>собственность 14:37:000302:1371-14/050/2022-6 от 27.05.2022</t>
  </si>
  <si>
    <t>14:37:000302:1371</t>
  </si>
  <si>
    <t>Распоряжение № 296 от 08.07.2020 О постановке на учет жилого помещения</t>
  </si>
  <si>
    <t>г. Мирный, ул. Ленинградский проспект, дом 1, корпус 2, кв. 5</t>
  </si>
  <si>
    <t>Собственность 25.06.2020
 14:37:000320:45-14/050/2020-10</t>
  </si>
  <si>
    <t xml:space="preserve"> 14:37:000320:45</t>
  </si>
  <si>
    <t>г. Мирный, ул. Ленинградский проспект, дом 1, корпус 2, кв. 7</t>
  </si>
  <si>
    <t>Собственность 25.12.2011                14-14-06/009/2011-957</t>
  </si>
  <si>
    <t>14:37:000302:1374</t>
  </si>
  <si>
    <t>Распоряжение № 310 от 02.07.2021 О постановке на учет жилых помещений</t>
  </si>
  <si>
    <t>г. Мирный, ул. Ленинградский проспект, дом 11, корпус 1, кв. 118</t>
  </si>
  <si>
    <t>Собственность 25.05.2021
 14:37:000314:325-14/050/2021-5</t>
  </si>
  <si>
    <t>14:37:000314:325</t>
  </si>
  <si>
    <t>г. Мирный, ул. Ленинградский проспект, дом 11, корпус "Б", кв. 10</t>
  </si>
  <si>
    <t>дом признан ветхим и аварийным ДОГОВОРЫ ПРИВАТИЗАЦИИ НЕ ЗАКЛЮЧАТЬ Постановление № 1266 от 09.10.2019</t>
  </si>
  <si>
    <t>г. Мирный, ул. Ленинградский проспект, дом 11, корпус "Б", кв. 11</t>
  </si>
  <si>
    <t>г. Мирный, ул. Ленинградский проспект, дом 11, корпус "Б", кв. 12</t>
  </si>
  <si>
    <t>г. Мирный, ул. Ленинградский проспект, дом 11, корпус "Б", кв. 13</t>
  </si>
  <si>
    <t>Собственность
14:37:000302:633-14/050/2023-1
12.09.2023</t>
  </si>
  <si>
    <t>14:37:000302:633</t>
  </si>
  <si>
    <t>Распоряжение № 208 от 17.05.2017</t>
  </si>
  <si>
    <t>г. Мирный, ул. Ленинградский проспект, дом 11, корпус "Б", кв. 15</t>
  </si>
  <si>
    <t>г. Мирный, ул. Ленинградский проспект, дом 11, корпус "Б", кв. 16</t>
  </si>
  <si>
    <t>г. Мирный, ул. Ленинградский проспект, дом 11, корпус "Б", кв. 17</t>
  </si>
  <si>
    <t>Собственность
14:37:000302:624-14/050/2023-1
11.09.2023</t>
  </si>
  <si>
    <t>14:37:000302:624</t>
  </si>
  <si>
    <t>г. Мирный, ул. Ленинградский проспект, дом 11, корпус "Б", кв. 19</t>
  </si>
  <si>
    <t>40.5</t>
  </si>
  <si>
    <t>г. Мирный, ул. Ленинградский проспект, дом 11, корпус "Б", кв. 2</t>
  </si>
  <si>
    <t>г. Мирный, ул. Ленинградский проспект, дом 11, корпус "Б", кв. 3</t>
  </si>
  <si>
    <t>г. Мирный, ул. Ленинградский проспект, дом 11, корпус "Б", кв. 4</t>
  </si>
  <si>
    <t>г. Мирный, ул. Ленинградский проспект, дом 11, корпус "Б", кв. 8</t>
  </si>
  <si>
    <t>г. Мирный, ул. Ленинградский проспект, дом 19, кв. 52</t>
  </si>
  <si>
    <t>ПЕРЕВЕДЕНО ИЗ НЕЖИЛОГО (БЫВШИЙ КЛУБ) В ЖИЛОЕ</t>
  </si>
  <si>
    <t xml:space="preserve"> Собственность 16.09.2009
 14-14-06/005/2009-734</t>
  </si>
  <si>
    <t>14:37:000302:1241</t>
  </si>
  <si>
    <t>Распоряжение о внесении изменений в реестр муниципальной собственности и казну МО "Город Мирный" от 16.05.2011 г. № 260</t>
  </si>
  <si>
    <t>г. Мирный, ул. Ленинградский проспект, дом 2, корпус "А", кв. 5</t>
  </si>
  <si>
    <t>дом признан ветхим и аварийным ДОГОВОРЫ ПРИВАТИЗАЦИИ НЕ ЗАКЛЮЧАТЬ Постановление № 1150 от 05.07.2017</t>
  </si>
  <si>
    <t>г. Мирный, ул. Ленинградский проспект, дом 2, корпус "А", кв. 6</t>
  </si>
  <si>
    <t>14:37:000302:579</t>
  </si>
  <si>
    <t>Распоряжение о внесении изменений в реестр муниципальной собственности и казну МО "Город Мирный" от 16.05.2011 г. № 261</t>
  </si>
  <si>
    <t>г. Мирный, ул. Ленинградский проспект, дом 2, корпус "А", кв. 9</t>
  </si>
  <si>
    <t>г. Мирный, ул. Ленинградский проспект, дом 20, кв. 4</t>
  </si>
  <si>
    <t>дом признан ветхим и аварийным ДОГОВОРЫ ПРИВАТИЗАЦИИ НЕ ЗАКЛЮЧАТЬ Постановление № 1515 от 22.12.2021</t>
  </si>
  <si>
    <t>Собственность
14-14/016-14/016/003/2015-305/2
20.05.2015</t>
  </si>
  <si>
    <t>14:37:000302:1345</t>
  </si>
  <si>
    <t>Распоряжение от 27.06.2023 № 299 О постановке на учет жилых помещений</t>
  </si>
  <si>
    <t>г. Мирный, ул. Ленинградский проспект, дом 21, кв. 17</t>
  </si>
  <si>
    <t>Собственность
14:37:000310:766-14/050/2023-3
05.06.2023</t>
  </si>
  <si>
    <t>14:37:000310:766</t>
  </si>
  <si>
    <t>Распоряжение № 214 от 22.05.2018</t>
  </si>
  <si>
    <t>г. Мирный, ул. Ленинградский проспект, дом 21, кв. 33</t>
  </si>
  <si>
    <t xml:space="preserve"> Собственность 27.04.2018
 14:37:000302:1145-14/016/2018-2</t>
  </si>
  <si>
    <t xml:space="preserve"> 14:37:000302:1145</t>
  </si>
  <si>
    <t>г. Мирный, ул. Ленинградский проспект, дом 21, кв. 78</t>
  </si>
  <si>
    <t>Собственность 10.02.2015
14-14/016-14/016/001/2015-310/2</t>
  </si>
  <si>
    <t xml:space="preserve"> 14:37:000302:1221</t>
  </si>
  <si>
    <t>Распоряжение о внесении изменений в реестр муниципальной собственности и казну МО "Город Мирный" от 16.05.2011 г. № 260, Распоряжение "О включении жилого помещения в спецжилфонд" № 452 от 28.08.2009г.</t>
  </si>
  <si>
    <t>г. Мирный, ул. Ленинградский проспект, дом 21, кв. 95</t>
  </si>
  <si>
    <t>1594874,3 по распоряжению от 2011 г.по договору купли-продажи   1 200 000,00 (св-во о гос регистрации от 2009 г.)</t>
  </si>
  <si>
    <t xml:space="preserve"> Собственность 14.08.2009
 14-14-06/004/2009-852</t>
  </si>
  <si>
    <t>14:37:000302:1226</t>
  </si>
  <si>
    <t>Распоряжение № 211 от 28.05.2021 О постановке на учет жилых помещений</t>
  </si>
  <si>
    <t>г. Мирный, ул. Ленинградский проспект, дом 21, корпус 1, кв. 24</t>
  </si>
  <si>
    <t>г. Мирный, ул. Ленинградский проспект, дом 21, корпус 1, кв. 30</t>
  </si>
  <si>
    <t>г. Мирный, ул. Ленинградский проспект, дом 23, кв. 29</t>
  </si>
  <si>
    <t>14:37:000302:2019-14/050/2024-1
06.03.2024</t>
  </si>
  <si>
    <t>14:37:000302:2019</t>
  </si>
  <si>
    <t>г. Мирный, ул. Ленинградский проспект, дом 23, кв. 52</t>
  </si>
  <si>
    <t>Собственность от 06.04.2022
№ 14:37:000302:2151-14/050/2022-1</t>
  </si>
  <si>
    <t>14:37:000302:2151</t>
  </si>
  <si>
    <t>г. Мирный, ул. Ленинградский проспект, дом 23, кв. 54</t>
  </si>
  <si>
    <t>Распоряжение о внесении изменений в реестр муниципальной собственности и казну МО "Город Мирный" от 03.12.2021 г. № 587</t>
  </si>
  <si>
    <t>г. Мирный, ул. Ленинградский проспект, дом 23, корпус "А", к. 16</t>
  </si>
  <si>
    <t>дом признан ветхим и аварийным ДОГОВОРЫ ПРИВАТИЗАЦИИ НЕ ЗАКЛЮЧАТЬ  Постановление 1099 от 29.06.2017</t>
  </si>
  <si>
    <t>Собственность 19.11.2021
14:37:000302:698-14/050/2021-3</t>
  </si>
  <si>
    <t>14:37:000302:698</t>
  </si>
  <si>
    <t>Распоряжение от 28.06.2021 № 258  О внесении изменений в реестр муниципальной собственности и казну МО "Город Мирный"</t>
  </si>
  <si>
    <t>г. Мирный, ул. Ленинградский проспект, дом 23, корпус "А", к. 25</t>
  </si>
  <si>
    <t>дом признан ветхим и аварийным ДОГОВОРЫ ПРИВАТИЗАЦИИ НЕ ЗАКЛЮЧАТЬ Постановление 1099 от 29.06.2018</t>
  </si>
  <si>
    <t>Распоряжение от 03.12.2021 № 587  О внесении изменений в реестр муниципальной собственности и казну МО "Город Мирный"</t>
  </si>
  <si>
    <t>г. Мирный, ул. Ленинградский проспект, дом 23, корпус "А", к. 26</t>
  </si>
  <si>
    <t>Собственность 18.11.2021
14:37:000302:703-14/050/2021-4</t>
  </si>
  <si>
    <t>14:37:000302:703</t>
  </si>
  <si>
    <t>г. Мирный, ул. Ленинградский проспект, дом 23, корпус "А", к. 27</t>
  </si>
  <si>
    <t>Собственность
29.07.2021
14:37:000302:704-14/050/2021-4</t>
  </si>
  <si>
    <t>14:37:000302:704</t>
  </si>
  <si>
    <t>Распоряжение от 13.09.2021 № 450  О внесении изменений в реестр муниципальной собственности и казну МО "Город Мирный"</t>
  </si>
  <si>
    <t>г. Мирный, ул. Ленинградский проспект, дом 23, корпус "А", к. 28</t>
  </si>
  <si>
    <t>Распоряжение от 27.08.2021 № 423  О внесении изменений в реестр муниципальной собственности и казну МО "Город Мирный"</t>
  </si>
  <si>
    <t>г. Мирный, ул. Ленинградский проспект, дом 23, корпус "А", к. 29</t>
  </si>
  <si>
    <t>14:37:000302:706</t>
  </si>
  <si>
    <t>Распоряжение от 31.05.2023 № 254  О внесении изменений в реестр муниципальной собственности и казну МО "Город Мирный"</t>
  </si>
  <si>
    <t>г. Мирный, ул. Ленинградский проспект, дом 23, корпус "А", кв. 30</t>
  </si>
  <si>
    <t>собственность 14:37:000302:707-14/050/2021-5 от 07.07.2021</t>
  </si>
  <si>
    <t>14:37:000302:707</t>
  </si>
  <si>
    <t>г. Мирный, ул. Ленинградский проспект, дом 23, корпус "А", к. 31</t>
  </si>
  <si>
    <t>г. Мирный, ул. Ленинградский проспект, дом 23, корпус "А", к. 32</t>
  </si>
  <si>
    <t>собственность 14:37:000302:2017-14/050/2021-1 от 22.12.2021</t>
  </si>
  <si>
    <t>14:37:000302:2017</t>
  </si>
  <si>
    <t>г. Мирный, ул. Ленинградский проспект, дом 23, корпус "А", к. 37</t>
  </si>
  <si>
    <t>14:37:000302:1966</t>
  </si>
  <si>
    <t>г. Мирный, ул. Ленинградский проспект, дом 23, корпус "А", кв. 10</t>
  </si>
  <si>
    <t>Распоряжение о внесении изменений в реестр муниципальной собственности и казну МО "Город Мирный" от 22.12.2021 г. № 625</t>
  </si>
  <si>
    <t>г. Мирный, ул. Ленинградский проспект, дом 23, корпус "А", кв. 11</t>
  </si>
  <si>
    <t>собственность 14:37:000302:696-14/050/2021-4 от 10.12.2021</t>
  </si>
  <si>
    <t>14:37:000302:696</t>
  </si>
  <si>
    <t>Распоряжение о внесении изменений в реестр муниципальной собственности и казну МО "Город Мирный" от 09.03.2022г. № 113</t>
  </si>
  <si>
    <t>г. Мирный, ул. Ленинградский проспект, дом 23, корпус "А", кв. 15</t>
  </si>
  <si>
    <t>собственность 14:37:000302:697-14/050/2021-2 от 12.07.2021</t>
  </si>
  <si>
    <t>14:37:000302:697</t>
  </si>
  <si>
    <t>г. Мирный, ул. Ленинградский проспект, дом 23, корпус "А", кв. 17</t>
  </si>
  <si>
    <t>дом признан ветхим и аварийным ДОГОВОРЫ ПРИВАТИЗАЦИИ НЕ ЗАКЛЮЧАТЬ Постановление 1099 от 29.06.2017</t>
  </si>
  <si>
    <t>Распоряжение № 250 от 18.06.2021 О внесении изменений в реестр муниципальной собственности и казну МО "город Мирный"</t>
  </si>
  <si>
    <t>г. Мирный, ул. Ленинградский проспект, дом 23, корпус "А", кв. 18</t>
  </si>
  <si>
    <t>г. Мирный, ул. Ленинградский проспект, дом 23, корпус "А", кв. 19</t>
  </si>
  <si>
    <t>Собственность
14:37:000302:2016-14/050/2021-9
07.09.2021</t>
  </si>
  <si>
    <t>14:37:000302:2016</t>
  </si>
  <si>
    <t>г. Мирный, ул. Ленинградский проспект, дом 23, корпус "А", кв. 2</t>
  </si>
  <si>
    <t>Распоряжение № 415 от 25.08.2021 О внесении изменений в реестр муниципальной собственности и казну МО "город Мирный"</t>
  </si>
  <si>
    <t>г. Мирный, ул. Ленинградский проспект, дом 23, корпус "А", кв. 20</t>
  </si>
  <si>
    <t>14:37:000302:695</t>
  </si>
  <si>
    <t>Распоряжение о внесении изменений в реестр муниципальной собственности и казну МО "Город Мирный" от 18.11.2021 г. № 558</t>
  </si>
  <si>
    <t>г. Мирный, ул. Ленинградский проспект, дом 23, корпус "А", кв. 35</t>
  </si>
  <si>
    <t>Собственность 14:37:000302:1796-14/050/2021-2 от 20.08.2021</t>
  </si>
  <si>
    <t>14:37:000302:1796</t>
  </si>
  <si>
    <t>г. Мирный, ул. Ленинградский проспект, дом 23, корпус "А", кв. 36</t>
  </si>
  <si>
    <t>Распрояжение № 300 от 30.06.2021 О внесении изменений в реестр муниципальной собственности и казну МО "Город Мирный"</t>
  </si>
  <si>
    <t>г. Мирный, ул. Ленинградский проспект, дом 23, корпус "А", кв. 7</t>
  </si>
  <si>
    <t>Распоряжение № 307 от 02.07.2021 О внесении изменений в реестр муниципальной собственности и казну МО "Город Мирный"</t>
  </si>
  <si>
    <t>г. Мирный, ул. Ленинградский проспект, дом 23, корпус "А", кв. 8</t>
  </si>
  <si>
    <t>Распоряжение № 302 от 23.07.2021 О внесении изменений в реестр муниципальной собственности и казну МО "Город Мирный"</t>
  </si>
  <si>
    <t>г. Мирный, ул. Ленинградский проспект, дом 23, корпус "А", кв. 9</t>
  </si>
  <si>
    <t>дом признан ветхим и аварийным ДОГОВОРЫ ПРИВАТИЗАЦИИ НЕ ЗАКЛЮЧАТЬ Постановление 1099 от 29.06.2019</t>
  </si>
  <si>
    <t>Распоряжение № 654 от 28.12.2021 О внесении изменений в реестр муниципальной собственности и казну МО "город Мирный"</t>
  </si>
  <si>
    <t>г. Мирный, ул. Ленинградский проспект, дом 23, корпус "А", ком. 24</t>
  </si>
  <si>
    <t>собственность 14:37:000302:701-14/050/2021-12 от 09.12.2021</t>
  </si>
  <si>
    <t>14:37:000302:701</t>
  </si>
  <si>
    <t>Распоряжение № 527 от 22.07.2010 года, Распоряжение о внесении изменений № 629 от 29.09.2010 г.</t>
  </si>
  <si>
    <t>г. Мирный, ул. Ленинградский проспект, дом 26 кв. 11</t>
  </si>
  <si>
    <t xml:space="preserve">дом признан ветхим и аварийным ДОГОВОРЫ ПРИВАТИЗАЦИИ НЕ ЗАКЛЮЧАТЬ Постановление № 250 от 25.02.2021 </t>
  </si>
  <si>
    <t>г. Мирный, ул. Ленинградский проспект, дом 3, кв. 1</t>
  </si>
  <si>
    <t>дом признан ветхим и аварийным ДОГОВОРЫ ПРИВАТИЗАЦИИ НЕ ЗАКЛЮЧАТЬ Постановление № 1151 от 05.07.2017</t>
  </si>
  <si>
    <t>Собственность 23.12.2014
14-14-06/009/2014-117</t>
  </si>
  <si>
    <t>14:37:000302:1632</t>
  </si>
  <si>
    <t>г. Мирный, ул. Ленинградский проспект, дом 3, кв. 10</t>
  </si>
  <si>
    <t>г. Мирный, ул. Ленинградский проспект, дом 3, кв. 13</t>
  </si>
  <si>
    <t>г. Мирный, ул. Ленинградский проспект, дом 3, кв. 16</t>
  </si>
  <si>
    <t>Собственность
14:37:000302:1660-14/050/2023-1
12.09.2023</t>
  </si>
  <si>
    <t>14:37:000302:1660</t>
  </si>
  <si>
    <t>г. Мирный, ул. Ленинградский проспект, дом 3, кв. 1а</t>
  </si>
  <si>
    <t>Собственность
№ 14:37:000320:89-14/050/2024-1
от 07.03.2024</t>
  </si>
  <si>
    <t xml:space="preserve">
14:37:000320:89-</t>
  </si>
  <si>
    <t>г. Мирный, ул. Ленинградский проспект, дом 3, кв. 2</t>
  </si>
  <si>
    <t>Собственность 24.07.2012
14-14-06/006/2012-176</t>
  </si>
  <si>
    <t>14:37:000302:1633</t>
  </si>
  <si>
    <t>г. Мирный, ул. Ленинградский проспект, дом 3, кв. 6</t>
  </si>
  <si>
    <t>г. Мирный, ул. Ленинградский проспект, дом 3, кв. 9</t>
  </si>
  <si>
    <t>г. Мирный, ул. Ленинградский проспект, дом 3, корпус "Б", кв. 5</t>
  </si>
  <si>
    <t>дом признан аварийным и подлежащим сносу ДОГОВОРЫ ПРИВАТИЗАЦИИ НЕ ЗАКЛЮЧАТЬ Постановление № 1477 от 16.12.2021</t>
  </si>
  <si>
    <t>г. Мирный, ул. Ленинградский проспект, дом 3, корпус "В", кв. 12</t>
  </si>
  <si>
    <t>дом признан ветхим и аварийным ДОГОВОРЫ ПРИВАТИЗАЦИИ НЕ ЗАКЛЮЧАТЬ Постановление № 1154 от 05.07.2017</t>
  </si>
  <si>
    <t>Собственность 28.05.2015
 14-14/016-14/016/003/2015-2449/2</t>
  </si>
  <si>
    <t>14:37:000320:77</t>
  </si>
  <si>
    <t>г. Мирный, ул. Ленинградский проспект, дом 3, корпус "В", кв. 6</t>
  </si>
  <si>
    <t>Распоряжение о внесении изменений в реестр муниципальной собственности и казну МО "Город Мирный" от 27.09.2023 г. № 438</t>
  </si>
  <si>
    <t>Распоряжение от 16.08.2022 № 393 "О постановке на учет жилого помещения"</t>
  </si>
  <si>
    <t>г. Мирный, ул. Ленинградский проспект, дом 34, корпус "Б", кв. 12</t>
  </si>
  <si>
    <t>собственность 14:37:000310:346-14/050/2022-2 от 03.08.2022</t>
  </si>
  <si>
    <t>14:37:000310:346</t>
  </si>
  <si>
    <t>Распоряжение о внесении изменений в реестр муниципальной собственности и казну МО "Город Мирный" от 30.06.2023 г. № 309</t>
  </si>
  <si>
    <t>г. Мирный, ул. Ленинградский проспект, дом 34, корпус "Б", кв. 3</t>
  </si>
  <si>
    <t>Собственность
№ 14:37:000310:341-14/050/2023-3
от 22.06.2023</t>
  </si>
  <si>
    <t>14:37:000310:341</t>
  </si>
  <si>
    <t>г. Мирный, ул. Ленинградский проспект, дом 36, корпус "А", кв. 10</t>
  </si>
  <si>
    <t>14:37:000302:720</t>
  </si>
  <si>
    <t>г. Мирный, ул. Ленинградский проспект, дом 36, корпус "А", кв. 5</t>
  </si>
  <si>
    <t>г. Мирный, ул. Ленинградский проспект, дом 38, корпус "А", кв. 11</t>
  </si>
  <si>
    <t>Собственность
14:37:000302:600-14/050/2023-1
20.07.2023</t>
  </si>
  <si>
    <t>14:37:000302:600</t>
  </si>
  <si>
    <t>г. Мирный, ул. Ленинградский проспект, дом 40, корпус "А", кв. 16</t>
  </si>
  <si>
    <t>г. Мирный, ул. Ленинградский проспект, дом 42, кв. 1</t>
  </si>
  <si>
    <t>дом признан ветхим и аварийным ДОГОВОРЫ ПРИВАТИЗАЦИИ НЕ ЗАКЛЮЧАТЬ Постановление № 73 от 27.01.2021</t>
  </si>
  <si>
    <t>г. Мирный, ул. Ленинградский проспект, дом 42, кв. 2</t>
  </si>
  <si>
    <t>г. Мирный, ул. Ленинградский проспект, дом 42, корпус "А", кв. 3</t>
  </si>
  <si>
    <t>дом признан ветхим и аварийным ДОГОВОРЫ ПРИВАТИЗАЦИИ НЕ ЗАКЛЮЧАТЬ Постановление № 74 от 27.01.2021</t>
  </si>
  <si>
    <t>г. Мирный, ул. Ленинградский проспект, дом 44, кв. 16</t>
  </si>
  <si>
    <t>дом признан аварийным и подлежащим сносу ДОГОВОРЫ ПРИВАТИЗАЦИИ НЕ ЗАКЛЮЧАТЬ Постановление № 1481 от 16.12.2021</t>
  </si>
  <si>
    <t>Собственность 13.11.2015
 14-14/016-14/016/003/2015-6321/2</t>
  </si>
  <si>
    <t xml:space="preserve"> 14:37:000302:1336</t>
  </si>
  <si>
    <t>г. Мирный, ул. Ленинградский проспект, дом 44, кв. 5</t>
  </si>
  <si>
    <t xml:space="preserve"> Собственность 13.11.2015
 14-14/016-14/016/003/2015-6320/2</t>
  </si>
  <si>
    <t>14:37:000302:1329</t>
  </si>
  <si>
    <t>г. Мирный, ул. Ленинградский проспект, дом 48, кв. 31</t>
  </si>
  <si>
    <t>Собственность
14:37:000302:2018-14/050/2022-1
06.04.2022</t>
  </si>
  <si>
    <t>14:37:000302:2018</t>
  </si>
  <si>
    <t>дом признан аварийным и подлежащим сносу ДОГОВОРЫ ПРИВАТИЗАЦИИ НЕ ЗАКЛЮЧАТЬ Постановление № 1478 от 16.12.2021</t>
  </si>
  <si>
    <t>г. Мирный, ул. Ленинградский проспект, дом 5, кв. 22</t>
  </si>
  <si>
    <t>г. Мирный, ул. Ленинградский проспект, дом 5, кв. 4</t>
  </si>
  <si>
    <t>г. Мирный, ул. Ленинградский проспект, дом 5, корпус "Г", кв. 1</t>
  </si>
  <si>
    <t>Собственность
14:37:000302:743-14/050/2023-1
09.09.2023</t>
  </si>
  <si>
    <t>14:37:000302:743</t>
  </si>
  <si>
    <t>г. Мирный, ул. Ленинградский проспект, дом 50, кв. 7</t>
  </si>
  <si>
    <t>дом признан ветхим и аварийным ДОГОВОРЫ ПРИВАТИЗАЦИИ НЕ ЗАКЛЮЧАТЬ Постановление № 1725 от 20.12.2018</t>
  </si>
  <si>
    <t>14-14/016-14/016/003/2015-6463/2 от 19.11.2015</t>
  </si>
  <si>
    <t>14:37:000302:618</t>
  </si>
  <si>
    <t>дом признан ветхим и аварийным ДОГОВОРЫ ПРИВАТИЗАЦИИ НЕ ЗАКЛЮЧАТЬ Постановление  № 1460 от 29.11.2019</t>
  </si>
  <si>
    <t>Собственность
№ 14:37:000310:631-14/050/2024-1
от 07.03.2024</t>
  </si>
  <si>
    <t>14:37:000310:631</t>
  </si>
  <si>
    <t>Собственность
№ 14:37:000310:632-14/050/2024-1
от 07.03.2024</t>
  </si>
  <si>
    <t>14:37:000310:632</t>
  </si>
  <si>
    <t>Собственность
№ 14-14/016-14/016/003/2015-2286/2
от 22.05.2015</t>
  </si>
  <si>
    <t>14:37:000310:337</t>
  </si>
  <si>
    <t>г. Мирный, ул. Ленинградский проспект, дом 7, кв. 10</t>
  </si>
  <si>
    <t>Собственность 14:37:000302:1687-14/050/2023-2 от 12.12.2023</t>
  </si>
  <si>
    <t>14:37:000302:1687</t>
  </si>
  <si>
    <t>Распоряжение о внесении изменений в реестр муниципальной собственности и казну МО "Город Мирный" от 03.03.2023 № 100</t>
  </si>
  <si>
    <t>г. Мирный, ул. Ленинградский проспект, дом 7, кв. 14</t>
  </si>
  <si>
    <t>дом признан ветхим и аварийным ДОГОВОРЫ ПРИВАТИЗАЦИИ НЕ ЗАКЛЮЧАТЬ Постановление № 1153 от 05.07.2017</t>
  </si>
  <si>
    <t>Собственность 14:37:000302:1718-14/050/2022-3 от 14.11.2022</t>
  </si>
  <si>
    <t>14:37:000302:1718</t>
  </si>
  <si>
    <t xml:space="preserve">Распоряжение от 02.05.2023 № 190 О внесении изменений в реестр муниципальной собственности и казну МО "Город Мирный" </t>
  </si>
  <si>
    <t>г. Мирный, ул. Ленинградский проспект, дом 7, кв. 16</t>
  </si>
  <si>
    <t>Собственность 14:37:000302:1717-14/050/2023-5 от 10.04.2023</t>
  </si>
  <si>
    <t>14:37:000302:1717</t>
  </si>
  <si>
    <t>г. Мирный, ул. Ленинградский проспект, дом 7, кв. 17</t>
  </si>
  <si>
    <t>Распоряжение о внесении изменений в реестр муниципальной собственности и казну МО "Город Мирный" от 29.05.2023 г. № 238</t>
  </si>
  <si>
    <t>г. Мирный, ул. Ленинградский проспект, дом 7, кв. 19</t>
  </si>
  <si>
    <t>Собственность 14:37:000302:1694-14/050/2023-8 от 11.04.2023</t>
  </si>
  <si>
    <t>14:37:000302:1694</t>
  </si>
  <si>
    <t>г. Мирный, ул. Ленинградский проспект, дом 7, кв. 21</t>
  </si>
  <si>
    <t>Собственность
14:37:000302:1695-14/050/2023-1
11.09.2023</t>
  </si>
  <si>
    <t>14:37:000302:1695</t>
  </si>
  <si>
    <t>г. Мирный, ул. Ленинградский проспект, дом 7, кв. 24</t>
  </si>
  <si>
    <t>г. Мирный, ул. Ленинградский проспект, дом 7, кв. 28</t>
  </si>
  <si>
    <t>г. Мирный, ул. Ленинградский проспект, дом 7, кв. 30</t>
  </si>
  <si>
    <t>собственность 14:37:000302:1702-14/050/2023-3 от 04.08.2023</t>
  </si>
  <si>
    <t>14:37:000302:1702</t>
  </si>
  <si>
    <t>г. Мирный, ул. Ленинградский проспект, дом 7, кв. 32</t>
  </si>
  <si>
    <t>Распоряжение о внесении изменений в реестр муниципальной собственности и казну МО "Город Мирный" от 16.06.2023 г. № 275</t>
  </si>
  <si>
    <t>г. Мирный, ул. Ленинградский проспект, дом 7, кв. 33</t>
  </si>
  <si>
    <t>Собственность
№ 14:37:000317:132-14/050/2023-4
от 19.05.2023</t>
  </si>
  <si>
    <t>14:37:000317:132</t>
  </si>
  <si>
    <t>Распоряжение о внесении изменений в реестр муниципальной собственности и казну МО "Город Мирный" от 27.07.2023 г. № 351</t>
  </si>
  <si>
    <t>г. Мирный, ул. Ленинградский проспект, дом 7, кв. 37</t>
  </si>
  <si>
    <t>Собственность 18.07.2023
14:37:000302:1722-14/050/2023-5</t>
  </si>
  <si>
    <t>14:37:000302:1722</t>
  </si>
  <si>
    <t>г. Мирный, ул. Ленинградский проспект, дом 7, кв. 39</t>
  </si>
  <si>
    <t>собственность 14:37:000302:1723-14/050/2023-2 от 03.08.2023</t>
  </si>
  <si>
    <t>14:37:000302:1723</t>
  </si>
  <si>
    <t>Распоряжение о внесении изменений в реестр муниципальной собственности и казну МО "Город Мирный" от 30.06.2023 г. № 310</t>
  </si>
  <si>
    <t>г. Мирный, ул. Ленинградский проспект, дом 7, кв. 40</t>
  </si>
  <si>
    <t>собственность 14:37:000302:1708-14/050/2023-4 от 28.06.2023</t>
  </si>
  <si>
    <t>14:37:000302:1708</t>
  </si>
  <si>
    <t>Распоряжение от 28.12.2022 № 613 О постановке на учет жилого помещения</t>
  </si>
  <si>
    <t>г. Мирный, ул. Ленинградский проспект, дом 7, кв. 42</t>
  </si>
  <si>
    <t>собственность 14:37:000302:1692-14/050/2022-10</t>
  </si>
  <si>
    <t>14:37:000302:1692</t>
  </si>
  <si>
    <t>г. Мирный, ул. Ленинградский проспект, дом 7, кв. 43</t>
  </si>
  <si>
    <t>14-14/016-14/016/003/2015-2290/2 от 22.05.2015</t>
  </si>
  <si>
    <t>14:37:000302:1684</t>
  </si>
  <si>
    <t>Распоряжение о внесении изменений в реестр муниципальной собственности и казну МО "Город Мирный" от 03.03.2023 г. № 100</t>
  </si>
  <si>
    <t>г. Мирный, ул. Ленинградский проспект, дом 7, кв. 46</t>
  </si>
  <si>
    <t>собственность 14:37:000302:1686-14/050/2023-2 от 13.02.2023</t>
  </si>
  <si>
    <t>14:37:000302:1686</t>
  </si>
  <si>
    <t>г. Мирный, ул. Ленинградский проспект, дом 7, кв. 49</t>
  </si>
  <si>
    <t>14-14/016-14/016/003/2015-893/2 от 25.03.2015</t>
  </si>
  <si>
    <t>14:37:000302:1709</t>
  </si>
  <si>
    <t>г. Мирный, ул. Ленинградский проспект, дом 7, кв. 50</t>
  </si>
  <si>
    <t>собственность 14:37:000302:1698-14/050/2023-6 от 21.02.2023</t>
  </si>
  <si>
    <t>14:37:000302:1698</t>
  </si>
  <si>
    <t>г. Мирный, ул. Ленинградский проспект, дом 7, кв. 51</t>
  </si>
  <si>
    <t>Распоряжение от 29.11.2022 № 559 О постановке на учет жилого помещения</t>
  </si>
  <si>
    <t>г. Мирный, ул. Ленинградский проспект, дом 7, кв. 6</t>
  </si>
  <si>
    <t>Собственность 14:37:000302:1682-14/050/2022-3 от 14.11.2022</t>
  </si>
  <si>
    <t>14:37:000302:1682</t>
  </si>
  <si>
    <t>г. Мирный, ул. Ленинградский проспект, дом 7, кв. 9</t>
  </si>
  <si>
    <t>Собственность 14:37:000302:1712-14/050/2023-2 от 10.02.2023</t>
  </si>
  <si>
    <t>14:37:000302:1712</t>
  </si>
  <si>
    <t xml:space="preserve">г. Мирный, ул. Ленинградский проспект, дом 7, корпус "А", кв. 1 </t>
  </si>
  <si>
    <t>г. Мирный, ул. Ленинградский проспект, дом 7, корпус "А", кв. 10</t>
  </si>
  <si>
    <t>г. Мирный, ул. Ленинградский проспект, дом 7, корпус "А", кв. 11</t>
  </si>
  <si>
    <t>г. Мирный, ул. Ленинградский проспект, дом 7, корпус "А", кв. 12</t>
  </si>
  <si>
    <t>г. Мирный, ул. Ленинградский проспект, дом 7, корпус "А", кв. 15</t>
  </si>
  <si>
    <t>г. Мирный, ул. Ленинградский проспект, дом 7, корпус "А", кв. 16</t>
  </si>
  <si>
    <t>г. Мирный, ул. Ленинградский проспект, дом 7, корпус "А", кв. 3</t>
  </si>
  <si>
    <t>г. Мирный, ул. Ленинградский проспект, дом 7, корпус "А", кв. 4</t>
  </si>
  <si>
    <t>г. Мирный, ул. Ленинградский проспект, дом 7, корпус "А", кв. 9</t>
  </si>
  <si>
    <t>г. Мирный, ул. Ленинградский проспект, дом 7, корпус "Б", кв. 14</t>
  </si>
  <si>
    <t>дом признан ветхим и аварийным ДОГОВОРЫ ПРИВАТИЗАЦИИ НЕ ЗАКЛЮЧАТЬ Постановление № 1152 от 05.07.2017</t>
  </si>
  <si>
    <t>г. Мирный, ул. Ленинградский проспект, дом 7, корпус "Б", кв. 18</t>
  </si>
  <si>
    <t>г. Мирный, ул. Ленинградский проспект, дом 7, корпус "Б", кв. 23</t>
  </si>
  <si>
    <t>Распоряжение о постановке на учет жилого помещения от 14.02.2022 № 63</t>
  </si>
  <si>
    <t>г. Мирный, ул. Ленинградский проспект, дом 7, корпус "Б", кв. 35</t>
  </si>
  <si>
    <t>собственность 14:37:000310:401-14/050/2021-1 от 16.12.2021</t>
  </si>
  <si>
    <t>14:37:000310:401</t>
  </si>
  <si>
    <t>г. Мирный, ул. Ленинградский проспект, дом 7, корпус "Б", кв. 46</t>
  </si>
  <si>
    <t>г. Мирный, ул. Ленинградский проспект, дом 7, корпус "Б", кв. 51</t>
  </si>
  <si>
    <t>г. Мирный, ул. Ленинградский проспект, дом 7, корпус "Б", кв. 56</t>
  </si>
  <si>
    <t>г. Мирный, ул. Ленинградский проспект, дом 7, корпус 2, кв. 6</t>
  </si>
  <si>
    <t>дом признан аварийным и подлежащим сносу ДОГОВОРЫ ПРИВАТИЗАЦИИ НЕ ЗАКЛЮЧАТЬ Постановление № 1506 от 22.12.2021</t>
  </si>
  <si>
    <t>г. Мирный, ул. Логовая, дом 150, кв. 4</t>
  </si>
  <si>
    <t>дом признан ветхим и аварийным ДОГОВОРЫ ПРИВАТИЗАЦИИ НЕ ЗАКЛЮЧАТЬ Постановление № 1512 от 22.12.2021</t>
  </si>
  <si>
    <t>Собственность
14:37:000402:464-14/050/2023-1
13.09.2023</t>
  </si>
  <si>
    <t>14:37:000402:464</t>
  </si>
  <si>
    <t>г. Мирный, ул. Логовая, дом 152, к. 18</t>
  </si>
  <si>
    <t>дом признан ветхим и аварийным ДОГОВОРЫ ПРИВАТИЗАЦИИ НЕ ЗАКЛЮЧАТЬ Постановление № 1148 от 05.07.2017</t>
  </si>
  <si>
    <t>собственность 14:37:000402:398-14/050/2021-1 от 24.12.2021</t>
  </si>
  <si>
    <t>14:37:000402:398</t>
  </si>
  <si>
    <t>г. Мирный, ул. Логовая, дом 152, кв. 1</t>
  </si>
  <si>
    <t xml:space="preserve"> Собственность
14:37:000402:387-14/050/2023-1
13.09.2023</t>
  </si>
  <si>
    <t xml:space="preserve"> 14:37:000402:387</t>
  </si>
  <si>
    <t>г. Мирный, ул. Логовая, дом 152, кв. 5</t>
  </si>
  <si>
    <t>Собственность
14:37:000402:390-14/050/2023-1
13.09.2023</t>
  </si>
  <si>
    <t>14:37:000402:390</t>
  </si>
  <si>
    <t>г. Мирный, ул. Логовая, дом 152, кв. 6</t>
  </si>
  <si>
    <t>Собственность
14:37:000402:391-14/050/2023-1
13.09.2023</t>
  </si>
  <si>
    <t>14:37:000402:391</t>
  </si>
  <si>
    <t>Распоряжение о внесении изменений в реестр муниципальной собственности МО "Город Мирный" и казну от 06.00.2011 г. № 307</t>
  </si>
  <si>
    <t>г. Мирный, ул. Маяковского, дом 8, кв. 1</t>
  </si>
  <si>
    <t>г. Мирный, ул. Маяковского, дом 8, кв. 2</t>
  </si>
  <si>
    <t>г. Мирный, ул. Маяковского, дом 8, кв. 4</t>
  </si>
  <si>
    <t>Распоряжение о внесении изменений в реестр муниципальной собственности МО "Город Мирный" и казну от 26.05.2011 г. № 278</t>
  </si>
  <si>
    <t>г. Мирный, ул. Московская, дом 1, кв. 1</t>
  </si>
  <si>
    <t>Распоряжение № 646 от 23.10.2013</t>
  </si>
  <si>
    <t>г. Мирный, ул. Московская, дом 10, кв. 21, ком. 7</t>
  </si>
  <si>
    <t>Собственность
14:37:000309:155-14/050/2022-1
13.10.2022</t>
  </si>
  <si>
    <t>14:37:000309:155</t>
  </si>
  <si>
    <t>Распоряжение о постановке на учет жилого помещения от 18.05.2018 № 205</t>
  </si>
  <si>
    <t>г. Мирный, ул. Московская, дом 10, кв. 5</t>
  </si>
  <si>
    <t>14:37:000309:133-14/016/2018-4 от 26.04.2018</t>
  </si>
  <si>
    <t>Распоряжение № 757 от 25.12.2013</t>
  </si>
  <si>
    <t>г. Мирный, ул. Московская, дом 12, кв. 27</t>
  </si>
  <si>
    <t>Распоряжение № 66 от 11.02.2015</t>
  </si>
  <si>
    <t>г. Мирный, ул. Московская, дом 12, кв. 38</t>
  </si>
  <si>
    <t>Собственность 08.11.2021
14:37:000310:535-14/050/2021-1</t>
  </si>
  <si>
    <t>14:37:000310:535</t>
  </si>
  <si>
    <t>г. Мирный, ул. Московская, дом 18, корп. 1, кв. 16</t>
  </si>
  <si>
    <t>Распоряжение о постановке на учёт жилого помещение № 1278 от 31.07.2012</t>
  </si>
  <si>
    <t>г. Мирный, ул. Московская, дом 2, кв. 19</t>
  </si>
  <si>
    <t>Распоряжение о внесении изменений в реестр муниципальной собственности МО "Город Мирный" и казну от 19.05.2011 г. № 271</t>
  </si>
  <si>
    <t>г. Мирный, ул. Московская, дом 20, корпус "А", кв. 2</t>
  </si>
  <si>
    <t>дом признан ветхим и аварийным ДОГОВОРЫ ПРИВАТИЗАЦИИ НЕ ЗАКЛЮЧАТЬ Постановление от 20.12.2018 № 1719</t>
  </si>
  <si>
    <t xml:space="preserve">г. Мирный, ул. Московская, дом 22, кв. 12 </t>
  </si>
  <si>
    <t>дом признан ветхим и аварийным ДОГОВОРЫ ПРИВАТИЗАЦИИ НЕ ЗАКЛЮЧАТЬ Постановление от 22.12.2021 № 1504</t>
  </si>
  <si>
    <t>г. Мирный, ул. Московская, дом 28, кв. 1</t>
  </si>
  <si>
    <t>дом признан аварийным и подлежащим сносу ДОГОВОРЫ ПРИВАТИЗАЦИИ НЕ ЗАКЛЮЧАТЬ Постановление № 1485 от 16.12.2021</t>
  </si>
  <si>
    <t>Собственность
14:37:000310:202-14/050/2023-1
12.09.2023</t>
  </si>
  <si>
    <t>14:37:000310:202</t>
  </si>
  <si>
    <t>Распоряжение о внесении изменений в реестр муниципальной собственности МО "Город Мирный" и казну от 17.05.2011 г. № 264</t>
  </si>
  <si>
    <t>г. Мирный, ул. Московская, дом 28, корпус "А", кв. 1</t>
  </si>
  <si>
    <t>дом признан аварийным и подлежащим сносу ДОГОВОРЫ ПРИВАТИЗАЦИИ НЕ ЗАКЛЮЧАТЬ Постановление № 1502 от 22.12.2021</t>
  </si>
  <si>
    <t>Собственность
14:37:000309:188-14/050/2023-1
11.09.2023</t>
  </si>
  <si>
    <t>14:37:000309:188</t>
  </si>
  <si>
    <t>г. Мирный, ул. Московская, дом 3, кв. 1</t>
  </si>
  <si>
    <t>г. Мирный, ул. Московская, дом 30, кв. 21</t>
  </si>
  <si>
    <t>дом признан аварийным и подлежащим сносу ДОГОВОРЫ ПРИВАТИЗАЦИИ НЕ ЗАКЛЮЧАТЬ Постановление № 1479 от 16.12.2021</t>
  </si>
  <si>
    <t>Собственность
14:37:000310:627-14/050/2023-1
20.09.2023</t>
  </si>
  <si>
    <t>14:37:000310:627</t>
  </si>
  <si>
    <t>г. Мирный, ул. Московская, дом 30, кв. 27</t>
  </si>
  <si>
    <t>дом признан аварийным и подлежащим сносу ДОГОВОРЫ ПРИВАТИЗАЦИИ НЕ ЗАКЛЮЧАТЬ Постановление № 1479 от 16.12.2022</t>
  </si>
  <si>
    <t>Распоряжение о внесении изменений в реестр муниципальной собственности МО "Город Мирный" и казну от 17.05.2011 г. № 264 / увеличена балансовая стоимость на 110000,00 руб по МК 107 от 02.10.2020</t>
  </si>
  <si>
    <t>г. Мирный, ул. Московская, дом 30, кв. 40</t>
  </si>
  <si>
    <t>Собственность
№ 14:37:000310:628-14/050/2020-1
от 13.08.2020</t>
  </si>
  <si>
    <t>14:37:000310:628</t>
  </si>
  <si>
    <t>Распоряжение от 19.06.2018 № 252</t>
  </si>
  <si>
    <t>г. Мирный, ул. Московская, дом 4, кв. 1</t>
  </si>
  <si>
    <t>Собственность
№ 14:37:000309:161-14/016/2018-1
от 13.06.2018</t>
  </si>
  <si>
    <t>14:37:000309:161</t>
  </si>
  <si>
    <t>г. Мирный, ул. Московская, дом 5, кв. 1</t>
  </si>
  <si>
    <t>г. Мирный, ул. Московская, дом 8, кв. 9</t>
  </si>
  <si>
    <t>г. Мирный, ул. Мухтуйская, дом 1</t>
  </si>
  <si>
    <t>г. Мирный, ул. Мухтуйская, дом 2</t>
  </si>
  <si>
    <t>Распоряжение № 535 от 01.12.2016 О постановке на учет</t>
  </si>
  <si>
    <t>г. Мирный, ул. Мухтуйская, дом 24, корпус 3,  кв. 1</t>
  </si>
  <si>
    <t>Распоряжение от 02.02.2011 г. № 44</t>
  </si>
  <si>
    <t>г. Мирный, ул. Мухтуйская, дом 24, корпус 7,  кв. 1</t>
  </si>
  <si>
    <t xml:space="preserve">г. Мирный, ул. Мухтуйская, дом 24, корпус 8, кв. 2 </t>
  </si>
  <si>
    <t>Собственность
14:37:000212:123-14/050/2022-1
28.10.2022</t>
  </si>
  <si>
    <t>14:37:000212:123</t>
  </si>
  <si>
    <t>г. Мирный, ул. Мухтуйская, дом 3</t>
  </si>
  <si>
    <t>г. Мирный, ул. Мухтуйская, дом 34, кв. 1</t>
  </si>
  <si>
    <t>Договор безвозмездной передачи жилищного фонда АК "АЛРОСА" (ОАО) в собственность муниципальному образованию "Город Мирный", выдан 11.11.2011</t>
  </si>
  <si>
    <t>Собственность от 25.12.2011
 14-14-06/010/2011-186</t>
  </si>
  <si>
    <t>14:37:000212:111</t>
  </si>
  <si>
    <t>г. Мирный, ул. Набережная, дом 14</t>
  </si>
  <si>
    <t>г. Мирный, ул. Набережная, дом 20, корпус "А"</t>
  </si>
  <si>
    <t>г. Мирный, ул. Некрасова, дом 14, кв. 1</t>
  </si>
  <si>
    <t>Распоряжение от 20.09.2010 г. № 612</t>
  </si>
  <si>
    <t>г. Мирный, ул. Некрасова, дом 14, кв. 2</t>
  </si>
  <si>
    <t>Собственность
14:37:000357:35-14/050/2023-1
13.09.2023</t>
  </si>
  <si>
    <t xml:space="preserve"> 14:37:000357:35</t>
  </si>
  <si>
    <t>г. Мирный, ул. Некрасова, дом 14, кв. 3</t>
  </si>
  <si>
    <t>Собственность 13.09.2023
14:37:000357:36-14/050/2023-1</t>
  </si>
  <si>
    <t>14:37:000357:36</t>
  </si>
  <si>
    <t>г. Мирный, ул. Некрасова, дом 16, кв. 1</t>
  </si>
  <si>
    <t xml:space="preserve">Собственность
14:37:000332:37-14/050/2023-1
01.08.2023 </t>
  </si>
  <si>
    <t>14:37:000332:37</t>
  </si>
  <si>
    <t>г. Мирный, ул. Некрасова, дом 18, кв. 1</t>
  </si>
  <si>
    <t xml:space="preserve">Собственность
14:37:000332:33-14/050/2023-1
12.09.2023 </t>
  </si>
  <si>
    <t>14:37:000332:33</t>
  </si>
  <si>
    <t>г. Мирный, ул. Некрасова, дом 26, кв. 2</t>
  </si>
  <si>
    <t>Распоряжение от 31.01.2019 № 64 О постановке на учет жилых помещений"</t>
  </si>
  <si>
    <t>г. Мирный, ул. Некрасова, дом 3, кв. 4</t>
  </si>
  <si>
    <t>собственность 14:37:000330:61-14/050/2019-1 от 23.01.2019</t>
  </si>
  <si>
    <t>14:37:000330:61</t>
  </si>
  <si>
    <t>г. Мирный, ул. Некрасова, дом 5, кв. 2</t>
  </si>
  <si>
    <t>дом признан ветхим и аварийным ДОГОВОРЫ ПРИВАТИЗАЦИИ НЕ ЗАКЛЮЧАТЬ Постановление  от 02.02.2021 № 110</t>
  </si>
  <si>
    <t>распоряжение 111 от 07.04.2009 О приобретении городской администрацией жилого помещения, Распоряжение "О включении жилого помещения в спецжилфонд" № 163 от 08.05.2009 года</t>
  </si>
  <si>
    <t>г. Мирный, ул. Ойунского, дом 23, кв. 32</t>
  </si>
  <si>
    <t>Распоряжение № 307 от 11.07.2014          О постановке на учет жилых помещение</t>
  </si>
  <si>
    <t>г. Мирный, ул. Ойунского, дом 24, корпус Б, кв. 3</t>
  </si>
  <si>
    <t>Собственность 09.06.2014
14-14-06/004/2014-147</t>
  </si>
  <si>
    <t>14:37:000306:252</t>
  </si>
  <si>
    <t>г. Мирный, ул. Ойунского, дом 24, корпус Б, кв. 5</t>
  </si>
  <si>
    <t>Собственность 16.06.2014
 14-14-06/004/2014-287</t>
  </si>
  <si>
    <t>14:37:000306:264</t>
  </si>
  <si>
    <t>Распоряжение о внесении изменений в реестр муниципальной собственности и казну МО "Город Мирный" от 25.03.2024 № 97</t>
  </si>
  <si>
    <t>г. Мирный, ул. Ойунского, дом 25, кв. 1</t>
  </si>
  <si>
    <t>собственность 14:37:000305:322-14/050/2024-4 от 21.02.2024</t>
  </si>
  <si>
    <t>14:37:000305:322</t>
  </si>
  <si>
    <t>г. Мирный, ул. Ойунского, дом 25, кв. 2</t>
  </si>
  <si>
    <t>Собственность
14:37:000305:323-14/050/2023-3
15.02.2023</t>
  </si>
  <si>
    <t>14:37:000305:323</t>
  </si>
  <si>
    <t>г. Мирный, ул. Ойунского, дом 25, кв. 3</t>
  </si>
  <si>
    <t>Собственность 15.08.2023
14:37:000305:324-14/050/2023-1</t>
  </si>
  <si>
    <t>14:37:000305:324</t>
  </si>
  <si>
    <t>г. Мирный, ул. Ойунского, дом 25, кв. 4</t>
  </si>
  <si>
    <t>Собственность 21.02.2024
14:37:000305:325-14/050/2024-2</t>
  </si>
  <si>
    <t>14:37:000305:325</t>
  </si>
  <si>
    <t>Распоряжение о внесении изменений в реестр муниципальной собственности и казну МО "Город Мирный" от 27.03.2013 г. № 294</t>
  </si>
  <si>
    <t>г. Мирный, ул. Ойунского, дом 25, кв. 6, ком. 1</t>
  </si>
  <si>
    <t>Собственность
14:37:000305:786-14/050/2022-1
14.10.2022</t>
  </si>
  <si>
    <t>14:37:000305:786</t>
  </si>
  <si>
    <t>г. Мирный, ул. Ойунского, дом 25, кв. 6, ком. 2</t>
  </si>
  <si>
    <t>Собственность
14:37:000305:787-14/050/2022-1
14.10.2022</t>
  </si>
  <si>
    <t>14:37:000305:787</t>
  </si>
  <si>
    <t>г. Мирный, ул. Ойунского, дом 25, кв. 7</t>
  </si>
  <si>
    <t>Собственность
14:37:000305:319-14/050/2023-8
14.02.2023</t>
  </si>
  <si>
    <t>14:37:000305:319</t>
  </si>
  <si>
    <t>Распоряжение от 16.12.2022 № 586 "О постановке на учет жилого помещения"</t>
  </si>
  <si>
    <t>г. Мирный, ул. Ойунского, дом 26, кв. 12</t>
  </si>
  <si>
    <t>Собственность
14:37:000302:999-14/050/2022-2
07.12.2022</t>
  </si>
  <si>
    <t>14:37:000302:999</t>
  </si>
  <si>
    <t>г. Мирный, ул. Ойунского, дом 26, кв. 2</t>
  </si>
  <si>
    <t>Собственность
14:37:000302:994-14/050/2023-1
11.08.2023</t>
  </si>
  <si>
    <t>14:37:000302:994</t>
  </si>
  <si>
    <t>Распоряжение о внесении изменений в реестр муниципальной собственности МО "Город Мирный" и казну от 13.11.2023 г. № 501</t>
  </si>
  <si>
    <t>г. Мирный, ул. Ойунского, дом 26, кв. 3</t>
  </si>
  <si>
    <t>14:37:000302:992-14/050/2023-2 01.11.2023</t>
  </si>
  <si>
    <t>14:37:000302:992</t>
  </si>
  <si>
    <t>г. Мирный, ул. Ойунского, дом 26, кв. 4</t>
  </si>
  <si>
    <t xml:space="preserve"> Собственность 15.07.2008
 14-14-06/004/2008-527</t>
  </si>
  <si>
    <t xml:space="preserve"> 14:37:000302:993</t>
  </si>
  <si>
    <t>Распоряжение о внесении изменений в реестр муниципальной собственности МО "Город Мирный" и казну от 27.08.2021 г. № 426</t>
  </si>
  <si>
    <t>г. Мирный, ул. Ойунского, дом 26, кв. 5</t>
  </si>
  <si>
    <t>Собственность 18.08.2021
 14:37:000302:317-14/050/2021-1</t>
  </si>
  <si>
    <t>14:37:000302:317</t>
  </si>
  <si>
    <t>г. Мирный, ул. Ойунского, дом 26, кв. 7</t>
  </si>
  <si>
    <t>Собственность
14:37:000302:997-14/050/2023-1
11.08.2023</t>
  </si>
  <si>
    <t>14:37:000302:997</t>
  </si>
  <si>
    <t>г. Мирный, ул. Ойунского, дом 27, кв. 1</t>
  </si>
  <si>
    <t xml:space="preserve">дом признан ветхим и аварийным ДОГОВОРЫ ПРИВАТИЗАЦИИ НЕ ЗАКЛЮЧАТЬ, </t>
  </si>
  <si>
    <t>Распоряжение от 30.09.2022 № 456 "О постановке на учет жилого помещения"</t>
  </si>
  <si>
    <t>г. Мирный, ул. Ойунского, дом 27, кв. 2</t>
  </si>
  <si>
    <t>Собственность
14:37:000302:1005-14/050/2022-3
20.09.2022</t>
  </si>
  <si>
    <t>14:37:000302:1005</t>
  </si>
  <si>
    <t>г. Мирный, ул. Ойунского, дом 27, кв. 3</t>
  </si>
  <si>
    <t>Распоряжение от 02.10.2023 № 440 "О постановке на учет жилых помещений"</t>
  </si>
  <si>
    <t>г. Мирный, ул. Ойунского, дом 27, кв. 5</t>
  </si>
  <si>
    <t>собственность 14:37:000302:1007-14/050/2023-2 от 21.09.2023</t>
  </si>
  <si>
    <t xml:space="preserve"> 14:37:000302:1007</t>
  </si>
  <si>
    <t>Распоряжение от 21.12.2023 № 581 "О постановке на учет жилого помещения"</t>
  </si>
  <si>
    <t>г. Мирный, ул. Ойунского, дом 27, кв. 9</t>
  </si>
  <si>
    <t>собственность 14:37:000302:1001-14/050/2023-5 от 17.10.2023</t>
  </si>
  <si>
    <t xml:space="preserve"> 14:37:000302:1001</t>
  </si>
  <si>
    <t>Распоряжение от 01.12.2023 № 544 "О постановке на учет жилых помещений"</t>
  </si>
  <si>
    <t>г. Мирный, ул. Ойунского, дом 27, кв. 11, ком. 2</t>
  </si>
  <si>
    <t>собственность 14:37:000302:1980-14/050/2023-2 от 15.11.2023</t>
  </si>
  <si>
    <t xml:space="preserve"> 14:37:000302:1980</t>
  </si>
  <si>
    <t>Распоряжение № 152 от 10.04.2023 О внесении изменений в реестр муниципальной собственности и казну МО "Город Мирный"</t>
  </si>
  <si>
    <t>г. Мирный, ул. Ойунского, дом 28, кв. 1</t>
  </si>
  <si>
    <t>собственность 14:37:000306:167-14/050/2023-2 от 31.03.2023</t>
  </si>
  <si>
    <t>14:37:000306:167</t>
  </si>
  <si>
    <t>Распоряжение № 52 от 02.02.2021</t>
  </si>
  <si>
    <t>г. Мирный, ул. Ойунского, дом 28, кв. 2</t>
  </si>
  <si>
    <t xml:space="preserve"> Собственность 17.12.2020
 14:37:000306:168-14/050/2020-3</t>
  </si>
  <si>
    <t>14:37:000306:168</t>
  </si>
  <si>
    <t>Распоряжение № 271 от 16.06.2023 О внесении изменений в реестр муниципальной собственности и казну МО "Город Мирный"</t>
  </si>
  <si>
    <t>г. Мирный, ул. Ойунского, дом 28, кв. 3</t>
  </si>
  <si>
    <t>14:37:000306:172</t>
  </si>
  <si>
    <t>Распоряжение № 521 от 15.11.2022 О внесении изменений в реестр муниципальной собственности и казну МО "Город Мирный"</t>
  </si>
  <si>
    <t>г. Мирный, ул. Ойунского, дом 28, кв. 4</t>
  </si>
  <si>
    <t>собственность 14:37:000306:173-14/050/2022-2 от 25.10.2022</t>
  </si>
  <si>
    <t>14:37:000306:173</t>
  </si>
  <si>
    <t>Распоряжение № 314 от 06.07.2021 О внесении изменений в реестр муниципальной собственности и казну МО "Город Мирный"</t>
  </si>
  <si>
    <t>г. Мирный, ул. Ойунского, дом 28, кв. 6</t>
  </si>
  <si>
    <t>Распоряжение от 06.07.2010 г. № 488 / Распоряжение от 07.10.2010 № 649 О внесении изменений в Распоряжеие от 06.07.2010 № 488 "Об исключении из ресстра муниципальной собственности и казны МО "Город Мирный" жилых домов. ( Заменить Ойунского д. 30 корпус Б, на дом 30 корпус А)</t>
  </si>
  <si>
    <t>г. Мирный, ул. Ойунского, дом 30, корпус "А", кв. 7</t>
  </si>
  <si>
    <t xml:space="preserve">
14:37:000302:350</t>
  </si>
  <si>
    <t>Распоряжение № 110 от 16.03.2021 О постановке на учет жилого помещения / Распоряжение№ 138 от 23.03.2022 о внесении изменений в Распоряжение городской админстрации от 16.03.2021 № 110.</t>
  </si>
  <si>
    <t>г. Мирный, ул. Ойунского, дом 33, к. 22</t>
  </si>
  <si>
    <t>Собственность
14:37:000302:2170-14/050/2021-1
30.12.2021</t>
  </si>
  <si>
    <t>14:37:000302:2170</t>
  </si>
  <si>
    <t>г. Мирный, ул. Ойунского, дом 33, кв. 12</t>
  </si>
  <si>
    <t>г. Мирный, ул. Ойунского, дом 33, кв. 13</t>
  </si>
  <si>
    <t>г. Мирный, ул. Ойунского, дом 33, кв. 14</t>
  </si>
  <si>
    <t xml:space="preserve"> Собственность
14:37:000302:2014-14/050/2024-1
30.01.2024</t>
  </si>
  <si>
    <t>14:37:000302:2014</t>
  </si>
  <si>
    <t>14:37:000302:2011</t>
  </si>
  <si>
    <t>г. Мирный, ул. Ойунского, дом 33, кв. 7</t>
  </si>
  <si>
    <t>Собственность
14:37:000302:1973-14/050/2023-1
28.04.2023</t>
  </si>
  <si>
    <t>14:37:000302:1973</t>
  </si>
  <si>
    <t>Распоряжение о внесении изменений в реестр муниципальной собственности и казну МО "Город Мирный" от 14.08.2020 г. № 359</t>
  </si>
  <si>
    <t>г. Мирный, ул. Ойунского, дом 33, корп. А, к. 15</t>
  </si>
  <si>
    <t>г. Мирный, ул. Ойунского, дом 33, корп. А, к. 15А</t>
  </si>
  <si>
    <t>собственность 14:37:000305:532-14/050/2020-2 от 30.01.2020</t>
  </si>
  <si>
    <t>14:37:000305:532</t>
  </si>
  <si>
    <t>Распоряжение № 86 от 20.02.2021 О внесении изменений в реестр муниципальной собственности и казну МО "Город Мирный"</t>
  </si>
  <si>
    <t>г. Мирный, ул. Ойунского, дом 33, корп. А, к. 18</t>
  </si>
  <si>
    <t>Распоряжение № 61 от 05.02.2021 Овнесении изменений в реестр муниципальной собственности и казну МО "Город Мирный"</t>
  </si>
  <si>
    <t>г. Мирный, ул. Ойунского, дом 33, корп. А, к. 2</t>
  </si>
  <si>
    <t>Распоряжение № 74 от 15.02.2021 О внесении изменений в реестр муниципальной собственности и казну МО "Город Мирный"</t>
  </si>
  <si>
    <t>г. Мирный, ул. Ойунского, дом 33, корп. А, к. 22</t>
  </si>
  <si>
    <t>г. Мирный, ул. Ойунского, дом 33, корп. А, к. 23</t>
  </si>
  <si>
    <t>Собственность
14:37:000305:234-14/050/2020-2
27.08.2020</t>
  </si>
  <si>
    <t>14:37:000305:234</t>
  </si>
  <si>
    <t>г. Мирный, ул. Ойунского, дом 33, корп. А, ком. 29</t>
  </si>
  <si>
    <t>собственность 14:37:000305:240-14/050/2020-2 от 13.03.2020</t>
  </si>
  <si>
    <t>14:37:000305:240</t>
  </si>
  <si>
    <t>Распоряжение № 68 от 10.02.2021 О внесении изменений в реестр муниципальной собственности и казну МО "Город Мирный"</t>
  </si>
  <si>
    <t>г. Мирный, ул. Ойунского, дом 33, корп. А, к. 3</t>
  </si>
  <si>
    <t>Распоряжение № 395 от 14.09.2020 О постановке на учет жилых помещений</t>
  </si>
  <si>
    <t>г. Мирный, ул. Ойунского, дом 33, корп. А, к. 31</t>
  </si>
  <si>
    <t>Распоряжение № 105 от 05.03.2022 О внесении изменений в реестр муниципальной собственности и казну МО "Город Мирный"</t>
  </si>
  <si>
    <t>г. Мирный, ул. Ойунского, дом 33, корп. А, к. 4</t>
  </si>
  <si>
    <t>собственность 14:37:000305:215-14/050/2020-7 от 25.02.2022</t>
  </si>
  <si>
    <t xml:space="preserve"> 14:37:000305:215</t>
  </si>
  <si>
    <t>Распоряжение № 69 от 10.02.2021 О внесении изменений</t>
  </si>
  <si>
    <t>г. Мирный, ул. Ойунского, дом 33, корп. А, к. 5</t>
  </si>
  <si>
    <t>Распоряжение № 73 от 15.02.2021 О внесении изменений в реестр муниципальной собственности и казну МО "Город Мирный"</t>
  </si>
  <si>
    <t>г. Мирный, ул. Ойунского, дом 33, корп. А, к. 7</t>
  </si>
  <si>
    <t>Распоряжение № 75 от 15.02.2021 О внесении изменений в реестр муниципальной собственности и казну МО "Город Мирный"</t>
  </si>
  <si>
    <t>г. Мирный, ул. Ойунского, дом 33, корп. А, к. 8</t>
  </si>
  <si>
    <t>Распоряжение № 76 от 15.02.2021 О внесении изменений в реестр муниципальной собственности и казну МО "Город Мирный"</t>
  </si>
  <si>
    <t>г. Мирный, ул. Ойунского, дом 33, корп. А, к. 9</t>
  </si>
  <si>
    <t>Распоряжение № 164 от 09.04.2020 О внесении изменений в реестр муниципальной собственности и казну  МО "Город Мирный"</t>
  </si>
  <si>
    <t>г. Мирный, ул. Ойунского, дом 33, корп. А, кв. 10</t>
  </si>
  <si>
    <t>Распоряжение № 165 от 09.04.2020 О внесении изменений в реестр муниципальной собственности и казну  МО "Город Мирный"</t>
  </si>
  <si>
    <t>г. Мирный, ул. Ойунского, дом 33, корп. А, кв. 11</t>
  </si>
  <si>
    <t>г. Мирный, ул. Ойунского, дом 33, корп. А, кв. 14</t>
  </si>
  <si>
    <t>Распоряжение № 92 от 03.03.2021 О внесении изменений в реестр мунициальной собственности и казну МО "Город Мирный"</t>
  </si>
  <si>
    <t>г. Мирный, ул. Ойунского, дом 33, корп. А, кв. 25</t>
  </si>
  <si>
    <t>Распоряжение № 67 от 10.02.2021 О внесении изменений в реестр муниципальной собственности и казну МО "Город Мирный"</t>
  </si>
  <si>
    <t>г. Мирный, ул. Ойунского, дом 33, корп. А, кв. 25А</t>
  </si>
  <si>
    <t>14:37:000301:861-14/050/2020-2 25.12.2020</t>
  </si>
  <si>
    <t>14:37:000301:861</t>
  </si>
  <si>
    <t>г. Мирный, ул. Ойунского, дом 33, корп. А, кв. 26</t>
  </si>
  <si>
    <t>г. Мирный, ул. Ойунского, дом 33, корп. А, кв. 28</t>
  </si>
  <si>
    <t>г. Мирный, ул. Ойунского, дом 33, корп. А, ком. 32</t>
  </si>
  <si>
    <t>г. Мирный, ул. Ойунского, дом 35, кв. 12</t>
  </si>
  <si>
    <t>собственность 14:37:000305:278-14/050/2022-1 от 21.03.2022</t>
  </si>
  <si>
    <t>14:37:000305:278</t>
  </si>
  <si>
    <t>г. Мирный, ул. Ойунского, дом 35, кв. 17</t>
  </si>
  <si>
    <t>г. Мирный, ул. Ойунского, дом 35, кв. 5</t>
  </si>
  <si>
    <t>14:37:000305:274</t>
  </si>
  <si>
    <t>Распоряжение от 02.10.2018 № 392</t>
  </si>
  <si>
    <t>г. Мирный, ул. Ойунского, дом 36, кв. 14</t>
  </si>
  <si>
    <t>Распоряжение от 12.08.2021 № 385 О постановке на учет жилых помещений</t>
  </si>
  <si>
    <t>г. Мирный, ул. Ойунского, дом 7, кв. 7</t>
  </si>
  <si>
    <t>14:37:000302:947</t>
  </si>
  <si>
    <t>г. Мирный, ул. Павлова, дом 10, кв. 9</t>
  </si>
  <si>
    <t>Собственность
14:37:000324:925-14/050/2023-1
10.08.2023</t>
  </si>
  <si>
    <t>г. Мирный, ул. Павлова, дом 12, кв. 1</t>
  </si>
  <si>
    <t xml:space="preserve">г. Мирный, ул. ПДУ, дом 2 </t>
  </si>
  <si>
    <t>г. Мирный, ул. ПДУ, дом 22</t>
  </si>
  <si>
    <t>г. Мирный, ул. ПДУ, дом 23</t>
  </si>
  <si>
    <t>Жилое помещение признано непригодным для проживания Постановление № 32 от 20.01.2021</t>
  </si>
  <si>
    <t>г. Мирный, ул. ПДУ, дом 24</t>
  </si>
  <si>
    <t>г. Мирный, ул. ПДУ, дом 26</t>
  </si>
  <si>
    <t>Жилое помещение признано непригодным для проживания Постановление № 33 от 20.01.2021</t>
  </si>
  <si>
    <t>г. Мирный, ул. ПДУ, дом 27</t>
  </si>
  <si>
    <t>г. Мирный, ул. ПДУ, дом 28</t>
  </si>
  <si>
    <t>Жилое помещение признано непригодным для проживания Постановление № 34 от 20.01.2021</t>
  </si>
  <si>
    <t xml:space="preserve">г. Мирный, ул. ПДУ, дом 3 </t>
  </si>
  <si>
    <t>г. Мирный, ул. ПДУ, дом 36</t>
  </si>
  <si>
    <t>Жилое помещение признано непригодным для проживания Постановление № 40 от 20.01.2021</t>
  </si>
  <si>
    <t>г. Мирный, ул. ПДУ, дом 38</t>
  </si>
  <si>
    <t xml:space="preserve">со слов Михаила Дмитриевича - аварийное. Олеся должна поднять Постановление. </t>
  </si>
  <si>
    <t>Собственность
14:37:000364:76-14/016/2017-3
13.03.2017</t>
  </si>
  <si>
    <t>14:37:000364:76</t>
  </si>
  <si>
    <t>г. Мирный, ул. ПДУ, дом 48</t>
  </si>
  <si>
    <t>Жилое помещение признано непригодным для проживания Постановление № 39 от 20.01.2021</t>
  </si>
  <si>
    <t>г. Мирный, ул. ПДУ, дом 5, корпус "Д"</t>
  </si>
  <si>
    <t>Жилое помещение признано непригодным для проживания Постановление № 31 от 20.01.2021</t>
  </si>
  <si>
    <t>39,5 /  ЕГРН 48,7 кв.м.</t>
  </si>
  <si>
    <t>г. Мирный, ул. ПДУ, дом 57</t>
  </si>
  <si>
    <t>Постановление от 06.02.2023 № 119 "О признании жилого помещения непригодным для проживания"</t>
  </si>
  <si>
    <t>г. Мирный, ул. ПДУ, дом 59</t>
  </si>
  <si>
    <t>Жилое помещение признано непригодным для проживания Постановление № 38 от 20.01.2021</t>
  </si>
  <si>
    <t>г. Мирный, ул. ПДУ, дом 60</t>
  </si>
  <si>
    <t>г. Мирный, ул. ПДУ, дом 61</t>
  </si>
  <si>
    <t>г. Мирный, ул. ПДУ, дом 62</t>
  </si>
  <si>
    <t>г. Мирный, ул. ПДУ, дом 69</t>
  </si>
  <si>
    <t>Жилое помещение признано непригодным для проживания Постановление № 37 от 20.01.2021</t>
  </si>
  <si>
    <t>г. Мирный, ул. ПДУ, дом 72</t>
  </si>
  <si>
    <t>Жилое помещение признано непригодным для проживания Постановление № 35 от 20.01.2021</t>
  </si>
  <si>
    <t>г. Мирный, ул. ПДУ, дом 73</t>
  </si>
  <si>
    <t>Жилое помещение признано непригодным для проживания Постановление № 36 от 20.01.2021</t>
  </si>
  <si>
    <t>г. Мирный, ул. ПДУ, дом 74</t>
  </si>
  <si>
    <t>г. Мирный, ул. ПДУ, дом 81</t>
  </si>
  <si>
    <t>Жилое помещение признано непригодным для проживания Постановление № 41 от 20.01.2021</t>
  </si>
  <si>
    <t>г. Мирный, ул. Ручейная, дом 2. кв. 3</t>
  </si>
  <si>
    <t>дом признан ветхим и аварийным ДОГОВОРЫ ПРИВАТИЗАЦИИ НЕ ЗАКЛЮЧАТЬ Постановление от 20.01.2021 № 30</t>
  </si>
  <si>
    <t>Собственность 30.05.2018
14:37:000402:519-14/016/2018-1</t>
  </si>
  <si>
    <t>14:37:000402:519</t>
  </si>
  <si>
    <t>г. Мирный, ул. Ручейная, дом 2. кв. 4</t>
  </si>
  <si>
    <t>Собственность 14.06.2018
14:37:000402:520-14/016/2018-1</t>
  </si>
  <si>
    <t>14:37:000402:520</t>
  </si>
  <si>
    <t>г. Мирный, ул. Ручейная, дом 3, кв. 4</t>
  </si>
  <si>
    <t>собственность 14:37:000402:367-14/016/2017-3 от 09.03.2017</t>
  </si>
  <si>
    <t>14:37:000402:367</t>
  </si>
  <si>
    <t>г. Мирный, ул. Ручейная, дом 43, корпус "А", кв. 2</t>
  </si>
  <si>
    <t>дом признан ветхим и аварийным ДОГОВОРЫ ПРИВАТИЗАЦИИ НЕ ЗАКЛЮЧАТЬ Постановление от 20.12.2018 № 1720</t>
  </si>
  <si>
    <t>г. Мирный, ул. Ручейная, дом 43, корпус "А", кв. 3</t>
  </si>
  <si>
    <t>г. Мирный, ул. Ручейная, дом 43, корпус "А", кв. 4</t>
  </si>
  <si>
    <t>г. Мирный, ул. Ручейная, дом 5, кв. 4</t>
  </si>
  <si>
    <t>собственность 14:37:000402:548-14/016/2017-3 от 07.03.2017</t>
  </si>
  <si>
    <t>14:37:000402:548</t>
  </si>
  <si>
    <t>г. Мирный, ул. Ручейная, дом 50, корпус  1, кв. 1</t>
  </si>
  <si>
    <t>г. Мирный, ул. Ручейная, дом 50, корпус  1, кв. 3</t>
  </si>
  <si>
    <t>г. Мирный, ул. Ручейная, дом 50, корпус  1, кв. 4</t>
  </si>
  <si>
    <t xml:space="preserve">г. Мирный, ул. Ручейная, дом 51, кв 1 </t>
  </si>
  <si>
    <t>дом признан ветхим и аварийным ДОГОВОРЫ ПРИВАТИЗАЦИИ НЕ ЗАКЛЮЧАТЬ Постановление от02.02.2021 № 100</t>
  </si>
  <si>
    <t>Собственность
30.04.2014
14-14-06/003/2014-161</t>
  </si>
  <si>
    <t>14:37:000402:368</t>
  </si>
  <si>
    <t>г. Мирный, ул. Ручейная, дом 51, кв 2</t>
  </si>
  <si>
    <t>дом признан ветхим и аварийным ДОГОВОРЫ ПРИВАТИЗАЦИИ НЕ ЗАКЛЮЧАТЬ Постановление от 02.02.2021 № 100</t>
  </si>
  <si>
    <t>Собственность
29.04.2014
14-14-06/003/2014-158</t>
  </si>
  <si>
    <t xml:space="preserve"> 14:37:000402:369</t>
  </si>
  <si>
    <t>г. Мирный, ул. Ручейная, дом 51, корпус "А", кв. 2</t>
  </si>
  <si>
    <t xml:space="preserve">Собственность
14:37:000402:695-14/050/2023-1
18.08.2023 </t>
  </si>
  <si>
    <t>14:37:000402:695</t>
  </si>
  <si>
    <t>г. Мирный, ул. Ручейная, дом 52, кв.2</t>
  </si>
  <si>
    <t>дом признан ветхим и аварийным ДОГОВОРЫ ПРИВАТИЗАЦИИ НЕ ЗАКЛЮЧАТЬ Постановление от 02.02.2021 № 102</t>
  </si>
  <si>
    <t>Собственность 04.06.2021
14:37:000402:352-14/050/2021-1</t>
  </si>
  <si>
    <t>14:37:000402:352</t>
  </si>
  <si>
    <t>г. Мирный, ул. Ручейная, дом 53, кв. 2</t>
  </si>
  <si>
    <t>дом признан ветхим и аварийным ДОГОВОРЫ ПРИВАТИЗАЦИИ НЕ ЗАКЛЮЧАТЬ Постановление от 05.02.2021 № 129</t>
  </si>
  <si>
    <t>г. Мирный, ул. Ручейная, дом 53, кв. 3</t>
  </si>
  <si>
    <t>33,7/62,4</t>
  </si>
  <si>
    <t xml:space="preserve">г. Мирный, ул. Ручейная, дом 54, кв. 1 </t>
  </si>
  <si>
    <t>Собственность
14:37:000402:701-14/050/2023-1
18.08.2023</t>
  </si>
  <si>
    <t>14:37:000402:701</t>
  </si>
  <si>
    <t>г. Мирный, ул. Ручейная, дом 54, кв. 4</t>
  </si>
  <si>
    <t xml:space="preserve">г. Мирный, ул. Ручейная, дом 56, кв. 2 </t>
  </si>
  <si>
    <t>дом признан ветхим и аварийным ДОГОВОРЫ ПРИВАТИЗАЦИИ НЕ ЗАКЛЮЧАТЬ (Постановление от 29.12.2023 № 2316)</t>
  </si>
  <si>
    <t>Собственность
14.06.2018
14:37:000402:510-14/016/2018-1</t>
  </si>
  <si>
    <t>14:37:000402:510</t>
  </si>
  <si>
    <t>г. Мирный, ул. Ручейная, дом 57, кв. 3</t>
  </si>
  <si>
    <t>Собственность 14.06.2018
14:37:000402:356-14/016/2018-1</t>
  </si>
  <si>
    <t>14:37:000402:356</t>
  </si>
  <si>
    <t>г. Мирный, ул. Соболева, дом 11, кв. 7</t>
  </si>
  <si>
    <t>дом признан ветхим и аварийным ДОГОВОРЫ ПРИВАТИЗАЦИИ НЕ ЗАКЛЮЧАТЬ (Постановление от 22.03.2019 № 360)</t>
  </si>
  <si>
    <t>14:37:000226:331</t>
  </si>
  <si>
    <t>г. Мирный, ул. Соболева, дом 13, кв. 5</t>
  </si>
  <si>
    <t>дом признан аварийным и подлежащим сносу ДОГОВОРЫ ПРИВАТИЗАЦИИ НЕ ЗАКЛЮЧАТЬ Постановление № 1363 от 07.12.2021</t>
  </si>
  <si>
    <t xml:space="preserve"> Собственность
14:37:000226:232-14/050/2023-1
11.08.2023</t>
  </si>
  <si>
    <t>14:37:000226:232</t>
  </si>
  <si>
    <t>г. Мирный, ул. Соболева, дом 9, кв. 7</t>
  </si>
  <si>
    <t>дом признан аварийным и подлежащим сносу ДОГОВОРЫ ПРИВАТИЗАЦИИ НЕ ЗАКЛЮЧАТЬ Постановление № 1358 от 07.12.2021</t>
  </si>
  <si>
    <t>Распоряжение о внесении изменений в реестр муниципальной собственности и казну МО "Город Мирный" от 03.05.2011 г. № 241, Распоряжение № 249 от 08.06.2009 г.</t>
  </si>
  <si>
    <t xml:space="preserve">г. Мирный, ул. Советская, дом 15, корпус 1, кв. 10 </t>
  </si>
  <si>
    <t>Собственность 07.07.2009
14-14-06/004/2009-310</t>
  </si>
  <si>
    <t>14:37:000323:2364</t>
  </si>
  <si>
    <t>Распоряжение о внесении изменений в реестр муниципальной собственности и казны МО "Город Мирный" от 06.12.2021 г. № 589</t>
  </si>
  <si>
    <t>г. Мирный, ул. Советская, дом 15, корпус 2, кв. 36</t>
  </si>
  <si>
    <t>Собственность 22.11.2021
14:37:000323:6055-14/050/2021-1</t>
  </si>
  <si>
    <t>14:37:000323:6055</t>
  </si>
  <si>
    <t>Распоряжение о внесении изменений в реестр муниципальной собственности и казну МО "Город Мирный" от 03.05.2011 г. № 241</t>
  </si>
  <si>
    <t>г. Мирный, ул. Советская, дом 17, кв. 31</t>
  </si>
  <si>
    <t>14:37:000323:1729</t>
  </si>
  <si>
    <t>г. Мирный, ул. Советская, дом 17, корпус "А", кв. 81</t>
  </si>
  <si>
    <t>Собственность
14:37:000323:757-14/050/2023-1
10.08.2023</t>
  </si>
  <si>
    <t>14:37:000323:757</t>
  </si>
  <si>
    <t>г. Мирный, ул. Советская, дом 17, корпус "А", кв. 87</t>
  </si>
  <si>
    <t>Собственность
26.12.2011
14-14-06/010/2011-303</t>
  </si>
  <si>
    <t>14:37:000323:777</t>
  </si>
  <si>
    <t>Распоряжение о внесении изменений в реестр муниципальной собственности МО "Город Мирный" и казну от 04.03.2011 г. № 101</t>
  </si>
  <si>
    <t>г. Мирный, ул. Советская, дом 18, кв. 162</t>
  </si>
  <si>
    <t>Собственность 05.03.2014
14-14-06/001/2014-680</t>
  </si>
  <si>
    <t>14:37:000323:2299</t>
  </si>
  <si>
    <t>г. Мирный, ул. Советская, дом 18, кв. 165</t>
  </si>
  <si>
    <t>14:37:000323:2198-14/050/2022-1
17.02.2022</t>
  </si>
  <si>
    <t>14:37:000323:2198</t>
  </si>
  <si>
    <t>г. Мирный, ул. Советская, дом 18, кв. 62</t>
  </si>
  <si>
    <t>14:37:000323:2240-14/050/2023-2 от 30.11.2023</t>
  </si>
  <si>
    <t>14:37:000323:2240</t>
  </si>
  <si>
    <t>Распоряжение № 200 от  24.05.2021 О постановке на учет жилых помещений</t>
  </si>
  <si>
    <t>г. Мирный, ул. Советская, дом 20, кв. 1</t>
  </si>
  <si>
    <t>Собственность 23.04.2021
14:37:000323:1271-14/050/2021-9</t>
  </si>
  <si>
    <t>14:37:000323:1271</t>
  </si>
  <si>
    <t>г. Мирный, ул. Советская, дом 20, корпус "А", кв. 2</t>
  </si>
  <si>
    <t>Собственность 04.08.2014                14-14-06/005/2014-074</t>
  </si>
  <si>
    <t>14:37:000323:1569</t>
  </si>
  <si>
    <t>г. Мирный, ул. Советская, дом 21, кв. 64</t>
  </si>
  <si>
    <t>Собственность: 26.12.2011
14-14-06/010/2011-326</t>
  </si>
  <si>
    <t xml:space="preserve"> 14:37:000323:2013</t>
  </si>
  <si>
    <t>Распоряжение от 03.11.2020 № 472 О постановке на учет жилого помещения</t>
  </si>
  <si>
    <t>г. Мирный, ул. Советская, дом 21, кв. 71</t>
  </si>
  <si>
    <t>Собственность
14:37:000323:2036-14/050/2020-5
23.10.2020</t>
  </si>
  <si>
    <t>14:37:000323:2036</t>
  </si>
  <si>
    <t>Распоряжение № 371 от 02.08.2021 О постановке на учет жилых помещений</t>
  </si>
  <si>
    <t>г. Мирный, ул. Советская, дом 21, корпус "А", кв. 31</t>
  </si>
  <si>
    <t>Собственность
14:37:000323:1048-14/050/2023-1
11.08.2023</t>
  </si>
  <si>
    <t>14:37:000323:1048</t>
  </si>
  <si>
    <t>г. Мирный, ул. Советская, дом 21, корпус "А", кв. 34</t>
  </si>
  <si>
    <t xml:space="preserve"> Собственность 26.12.2011
14-14-06/010/2011-332</t>
  </si>
  <si>
    <t xml:space="preserve"> 14:37:000323:937</t>
  </si>
  <si>
    <t>г. Мирный, ул. Советская, дом 21, корпус "А", кв. 38</t>
  </si>
  <si>
    <t>Собственность
14:37:000323:1021-14/050/2023-1
11.08.2023</t>
  </si>
  <si>
    <t>14:37:000323:1021</t>
  </si>
  <si>
    <t>г. Мирный, ул. Советская, дом 21, корпус "А", кв. 40</t>
  </si>
  <si>
    <t>Собственность
14:37:000323:1030-14/050/2023-1
10.08.2023</t>
  </si>
  <si>
    <t>14:37:000323:1030</t>
  </si>
  <si>
    <t>Распоряжение № 1991 от 29.12.2012 о постановке на учёт жилого помещения</t>
  </si>
  <si>
    <t>г. Мирный, ул. Советская, дом 3 , кв. 14</t>
  </si>
  <si>
    <t>Собственность 14.12.2012
 14-14-06/010/2012-873</t>
  </si>
  <si>
    <t>14:37:000323:1298</t>
  </si>
  <si>
    <t>г. Мирный, ул. Советская, дом 3, кв. 24</t>
  </si>
  <si>
    <t xml:space="preserve">Собственность
14:37:000323:1370-14/050/2023-1
11.08.2023 </t>
  </si>
  <si>
    <t>14:37:000323:1370</t>
  </si>
  <si>
    <t>Распоряжение № 527 от 22.07.2010 года</t>
  </si>
  <si>
    <t>г. Мирный, ул. Советская, дом 5, кв. 27</t>
  </si>
  <si>
    <t>Собственность
14:37:000323:1146-14/050/2023-1
14.08.2023</t>
  </si>
  <si>
    <t>14:37:000323:1146</t>
  </si>
  <si>
    <t>г. Мирный, ул. Советская, дом 6, кв. 1</t>
  </si>
  <si>
    <t>Собственность
14:37:000323:1838-14/050/2023-1
11.08.2023</t>
  </si>
  <si>
    <t>14:37:000323:1838</t>
  </si>
  <si>
    <t>г. Мирный, ул. Советская, дом 6, кв. 11</t>
  </si>
  <si>
    <t>Собственность 28.05.2018
 14:37:000323:1830-14/016/2018-1</t>
  </si>
  <si>
    <t>14:37:000323:1830</t>
  </si>
  <si>
    <t>Распоряжение № 483 от 25.11.2019 О постановке на учет жилого помещения</t>
  </si>
  <si>
    <t>г. Мирный, ул. Советская, дом 7, кв. 59</t>
  </si>
  <si>
    <t>Собственность 04.10.2019
14:37:000323:5599-14/050/2019-2</t>
  </si>
  <si>
    <t>14:37:000323:5599</t>
  </si>
  <si>
    <t>г. Мирный, ул. Советская, дом 8, кв. 22</t>
  </si>
  <si>
    <t xml:space="preserve"> Собственность
14:37:000323:1617-14/050/2023-1
10.08.2023</t>
  </si>
  <si>
    <t>14:37:000323:1617</t>
  </si>
  <si>
    <t>Распоряжение № 312 от 08.07.2019 "О постановке на учет"</t>
  </si>
  <si>
    <t>г. Мирный, ул. Солдатова, дом 12, корпус 1,  кв. 31</t>
  </si>
  <si>
    <t>Распоряжение № 206 от 18.05.2018</t>
  </si>
  <si>
    <t>г. Мирный, ул. Солдатова, дом 12, корпус 1,  кв. 43</t>
  </si>
  <si>
    <t>14:37:000324:2062-14/016/2018-4 от 27.04.2018</t>
  </si>
  <si>
    <t>14:37:000324:2062</t>
  </si>
  <si>
    <t>г. Мирный, ул. Солдатова, дом 12, корпус 1, кв. 136</t>
  </si>
  <si>
    <t>Собственность
14:37:000324:2012-14/050/2023-1
11.08.2023</t>
  </si>
  <si>
    <t>14:37:000324:2012</t>
  </si>
  <si>
    <t>г. Мирный, ул. Солдатова, дом 12, корпус 1, кв. 17</t>
  </si>
  <si>
    <t>Собственность 26.12.2011
14-14-06/010/2011-378</t>
  </si>
  <si>
    <t>14:37:000324:2036</t>
  </si>
  <si>
    <t>Распоряжение о постановке на учет жилого помещения от 25.02.2022 № 89</t>
  </si>
  <si>
    <t>г. Мирный, ул. Солдатова, дом 12, корпус 1, кв. 20</t>
  </si>
  <si>
    <t>собственность 14:37:000324:2039-14/050/2022-13 от 09.02.2022</t>
  </si>
  <si>
    <t>14:37:000324:2039</t>
  </si>
  <si>
    <t>г. Мирный, ул. Солдатова, дом 12, корпус 1, кв. 69</t>
  </si>
  <si>
    <t>Собственность
14:37:000324:2107-14/050/2023-1
14.08.2023</t>
  </si>
  <si>
    <t>14:37:000324:2107</t>
  </si>
  <si>
    <t>Распоряжение о внесении изменений в реестр муниципальной собственности МО "Город Мирный" от 29.11.2010 г. № 749,  Свидетельство о гос.регистрации 14-АБ 000634 от 19.02.2013</t>
  </si>
  <si>
    <t>г. Мирный, ул. Солдатова, дом 12, корпус 1, кв. 8</t>
  </si>
  <si>
    <t xml:space="preserve"> Собственность 19.02.2013
 14-14-06/004/2013-478</t>
  </si>
  <si>
    <t>14:37:000324:2035</t>
  </si>
  <si>
    <t>Распоряжение от 22.10.2020 № 454 О постановке на учет жилых помещений</t>
  </si>
  <si>
    <t>г. Мирный, ул. Солдатова, дом 14,  кв. 40</t>
  </si>
  <si>
    <t>Собственность
12.10.2020
14:37:000324:1626-14/050/2020-2</t>
  </si>
  <si>
    <t>14:37:000324:1626</t>
  </si>
  <si>
    <t>г. Мирный, ул. Солдатова, дом 14,  кв. 56</t>
  </si>
  <si>
    <t xml:space="preserve"> Собственность  26.12.2011
 14-14-06/010/2011-400</t>
  </si>
  <si>
    <t xml:space="preserve"> 14:37:000324:1642</t>
  </si>
  <si>
    <t>Распоряжение № 562 от 15.12.2016 О постановке на учет жилого помещения</t>
  </si>
  <si>
    <t>г. Мирный, ул. Солдатова, дом 14,  кв. 6</t>
  </si>
  <si>
    <t>14:37:000324:1592</t>
  </si>
  <si>
    <t>г. Мирный, ул. Солдатова, дом 14, кв. 91</t>
  </si>
  <si>
    <t xml:space="preserve">Собственность
14:37:000324:1519-14/050/2023-1
10.08.2023 </t>
  </si>
  <si>
    <t>14:37:000324:1519</t>
  </si>
  <si>
    <t>г. Мирный, ул. Солдатова, дом 16, кв. 24</t>
  </si>
  <si>
    <t>г. Мирный, ул. Солдатова, дом 2, кв. 108</t>
  </si>
  <si>
    <t>Собственность 26.12.2011
14-14-06/010/2011-337</t>
  </si>
  <si>
    <t>14:37:000110:324</t>
  </si>
  <si>
    <t>Распоряжение от 20.11.2017 №  510 "О постановке на учет жилого помещения"</t>
  </si>
  <si>
    <t>г. Мирный, ул. Солдатова, дом 2, корп. 1,  кв. 79</t>
  </si>
  <si>
    <t>Собственность
14:37:000324:2190-14/016/2017-2
07.11.2017</t>
  </si>
  <si>
    <t>14:37:000324:2190</t>
  </si>
  <si>
    <t>Распоряжение о постановке на учет жилых помещений от 15.11.2021 № 549</t>
  </si>
  <si>
    <t>г. Мирный, ул. Солдатова, дом 2, корп. 1, кв. 142</t>
  </si>
  <si>
    <t>после нг связаться с представителем сбербанка по снятию обременения. На 02.12.2021 пока в работе.</t>
  </si>
  <si>
    <t>собственность от 08.11.2021 14:37:000324:2206-14/050/2021-2</t>
  </si>
  <si>
    <t>14:37:000324:2206</t>
  </si>
  <si>
    <t>г. Мирный, ул. Солдатова, дом 4, кв. 66</t>
  </si>
  <si>
    <t>Собственность
14:37:000324:1175-14/050/2021-1
05.07.2021</t>
  </si>
  <si>
    <t>14:37:000324:1175</t>
  </si>
  <si>
    <t>г. Мирный, ул. Солдатова, дом 8, кв. 39</t>
  </si>
  <si>
    <t>Собственность
14:37:000324:1255-14/050/2023-1
11.08.2023</t>
  </si>
  <si>
    <t>14:37:000324:1255</t>
  </si>
  <si>
    <t>Распоряжение № 260 от 05.06.2023 О постановке на учет жилых помещений</t>
  </si>
  <si>
    <t>Собственность
14:37:000111:365-14/050/2023-3 19.05.2023</t>
  </si>
  <si>
    <t>14:37:000111:365</t>
  </si>
  <si>
    <t>г. Мирный, ул. Тихонова, дом 11, кв. 49</t>
  </si>
  <si>
    <t>Собственность
26.12.2011
14-14-06/009/2011-874</t>
  </si>
  <si>
    <t>14:37:000323:4301</t>
  </si>
  <si>
    <t>Распоряжение о внесении изменений в реестр муниципальной собственности и казну МО "Город Мирный" от 03.05.2011 г. № 242</t>
  </si>
  <si>
    <t>г. Мирный, ул. Тихонова, дом 12, кв. 10</t>
  </si>
  <si>
    <t>Собственность
24.12.2015
14-14/016-14/016/003/2015-7654/2</t>
  </si>
  <si>
    <t xml:space="preserve"> 14:37:000323:3488</t>
  </si>
  <si>
    <t>г. Мирный, ул. Тихонова, дом 12, кв. 11</t>
  </si>
  <si>
    <t>Собственность
17.12.2015
14-14/016-14/016/003/2015-7395/2</t>
  </si>
  <si>
    <t>14:37:000323:3489</t>
  </si>
  <si>
    <t>г. Мирный, ул. Тихонова, дом 12, кв. 54</t>
  </si>
  <si>
    <t>Собственность
26.12.2011
14-14-06/009/2011-875</t>
  </si>
  <si>
    <t>14:37:000323:3628</t>
  </si>
  <si>
    <t>г. Мирный, ул. Тихонова, дом 12, кв. 63</t>
  </si>
  <si>
    <t>Собственность
17.12.2015
14-14/016-14/016/003/2015-7390/2</t>
  </si>
  <si>
    <t>14:37:000323:3538</t>
  </si>
  <si>
    <t>г. Мирный, ул. Тихонова, дом 12, кв. 64</t>
  </si>
  <si>
    <t>Собственность
26.12.2011
14-14-06/009/2011-876</t>
  </si>
  <si>
    <t>14:37:000323:3638</t>
  </si>
  <si>
    <t>г. Мирный, ул. Тихонова, дом 12, кв. 84</t>
  </si>
  <si>
    <t>Собственность
14.12.2015
14-14/016-14/016/003/2015-7272/2</t>
  </si>
  <si>
    <t>14:37:000323:3559</t>
  </si>
  <si>
    <t xml:space="preserve">Распоряжение о внесении изменений в реестр муниципальной собственности МО "Город Мирный" и казну от 19.05.2011 г. № 271,  распоряжение № 06 от 15.01.2013 о внесении изменений в распоряжение № 271 от 19.05.2011 </t>
  </si>
  <si>
    <t>г. Мирный, ул. Тихонова, дом 14, кв. 1, ком. 2</t>
  </si>
  <si>
    <t>г. Мирный, ул. Тихонова, дом 14, кв. 2, ком 1</t>
  </si>
  <si>
    <t>г. Мирный, ул. Тихонова, дом 14, кв. 2, ком. 2</t>
  </si>
  <si>
    <t>г. Мирный, ул. Тихонова, дом 14, кв. 2, ком. 3</t>
  </si>
  <si>
    <t>г. Мирный, ул. Тихонова, дом 14, кв. 35</t>
  </si>
  <si>
    <t>Собственность
26.12.2011
14-14-06/009/2011-894</t>
  </si>
  <si>
    <t>14:37:000323:3840</t>
  </si>
  <si>
    <t>г. Мирный, ул. Тихонова, дом 14, кв. 78</t>
  </si>
  <si>
    <t>Собственность
15.10.2015
14-14/016-14/016/003/2015-5565/2</t>
  </si>
  <si>
    <t>14:37:000323:3875</t>
  </si>
  <si>
    <t>Распоряжение от 17.01.2020 № 55 О постановке на учет жилого помещения</t>
  </si>
  <si>
    <t>г. Мирный, ул. Тихонова, дом 15, корп. 2, кв. 1</t>
  </si>
  <si>
    <t>Собственность
18.12.2019
14:37:000323:2369-14/050/2019-4</t>
  </si>
  <si>
    <t>14:37:000323:2369</t>
  </si>
  <si>
    <t>Распоряжение от 11.08.2020 № 355 О постановке на учет жилого помещения</t>
  </si>
  <si>
    <t>г. Мирный, ул. Тихонова, дом 15, корпус 1, кв. 91</t>
  </si>
  <si>
    <t>Собственность
25.07.2020
14:37:000323:657-14/050/2020-2</t>
  </si>
  <si>
    <t>14:37:000323:657</t>
  </si>
  <si>
    <t>г. Мирный, ул. Тихонова, дом 15, корпус 2, кв. 137</t>
  </si>
  <si>
    <t>Собственность 10.02.2014
14-14-06/001/2014-223</t>
  </si>
  <si>
    <t xml:space="preserve"> 14:37:000323:2505</t>
  </si>
  <si>
    <t>г. Мирный, ул. Тихонова, дом 15, корпус 2, кв. 157</t>
  </si>
  <si>
    <t>Собственность
26.11.2015
14-14/016-14/016/003/2015-6713/2</t>
  </si>
  <si>
    <t>14:37:000323:2525</t>
  </si>
  <si>
    <t>Распоряжение № 251 от 18.06.2021 О постановке на учет жилых помещений</t>
  </si>
  <si>
    <t>г. Мирный, ул. Тихонова, дом 15, корпус 2, кв. 167</t>
  </si>
  <si>
    <t>Собственность
26.05.2021
14:37:000323:2535-14/050/2021-2</t>
  </si>
  <si>
    <t xml:space="preserve"> 14:37:000323:2535</t>
  </si>
  <si>
    <t>г. Мирный, ул. Тихонова, дом 15, корпус 2, кв. 17</t>
  </si>
  <si>
    <t>Собственность 26.12.2011
14-14-06/009/2011-906</t>
  </si>
  <si>
    <t>14:37:000323:2385</t>
  </si>
  <si>
    <t>г. Мирный, ул. Тихонова, дом 15, корпус 2, кв. 171</t>
  </si>
  <si>
    <t xml:space="preserve"> Собственность
 26.11.2015
 14-14/016-14/016/003/2015-6715/2</t>
  </si>
  <si>
    <t>14:37:000323:2539</t>
  </si>
  <si>
    <t>г. Мирный, ул. Тихонова, дом 16, кв. 22</t>
  </si>
  <si>
    <t>Собственность
10.02.2014
14-14-06/001/2014-224</t>
  </si>
  <si>
    <t xml:space="preserve"> 14:37:000323:2756</t>
  </si>
  <si>
    <t>г. Мирный, ул. Тихонова, дом 16, кв. 53</t>
  </si>
  <si>
    <t>Собственность
27.11.2015
14-14/016-14/016/003/2015-6717/2</t>
  </si>
  <si>
    <t xml:space="preserve"> 14:37:000323:2911</t>
  </si>
  <si>
    <t>Распоряжение от 04.08.2020 № 350 "О постановке на учет жилого помещения"</t>
  </si>
  <si>
    <t>г. Мирный, ул. Тихонова, дом 16, кв. 82</t>
  </si>
  <si>
    <t xml:space="preserve">собственность № 14:37:000323:2921-14/050/2020-2 от 27.07.2020 </t>
  </si>
  <si>
    <t>14:37:000323:2921</t>
  </si>
  <si>
    <t>г. Мирный, ул. Тихонова, дом 16, корпус "А", кв. 11</t>
  </si>
  <si>
    <t>Собственность
27.11.2015
14-14/016-14/016/003/2015-6723/2</t>
  </si>
  <si>
    <t>14:37:000323:3098</t>
  </si>
  <si>
    <t>г. Мирный, ул. Тихонова, дом 16, корпус "А", кв. 123</t>
  </si>
  <si>
    <t>Собственность
24.11.2015
14-14/016-14/016/003/2015-6587/2</t>
  </si>
  <si>
    <t>14:37:000323:3210</t>
  </si>
  <si>
    <t>Распоряжение от 25.07.2018 № 313 О постановке на учет жилого помещения</t>
  </si>
  <si>
    <t>г. Мирный, ул. Тихонова, дом 16, корпус "А", кв. 13</t>
  </si>
  <si>
    <t>Собственность
16.07.2018
14:37:000323:3100-14/016/2018-3</t>
  </si>
  <si>
    <t xml:space="preserve"> 14:37:000323:3100</t>
  </si>
  <si>
    <t>Располряжение от 04.03.2011 № 101 О постановке на учет жилого помещения</t>
  </si>
  <si>
    <t>г. Мирный, ул. Тихонова, дом 16, корпус "А", кв. 131</t>
  </si>
  <si>
    <t>собственность 14-14-06/001/2014-288 от 11.02.2014</t>
  </si>
  <si>
    <t>14:37:000323:3218</t>
  </si>
  <si>
    <t>Распоряжение от 17.06.2020 № 252 О постановке на учет жилого помещения</t>
  </si>
  <si>
    <t>г. Мирный, ул. Тихонова, дом 16, корпус "А", кв. 157</t>
  </si>
  <si>
    <t>Собственность
28.05.2020
14:37:000323:3244-14/050/2020-5</t>
  </si>
  <si>
    <t>14:37:000323:3244</t>
  </si>
  <si>
    <t>г. Мирный, ул. Тихонова, дом 16, корпус "А", кв. 166</t>
  </si>
  <si>
    <t xml:space="preserve"> Собственность
 24.11.2015
 14-14/016-14/016/003/2015-6589/2</t>
  </si>
  <si>
    <t>14:37:000323:3253</t>
  </si>
  <si>
    <t>Распоряжение № 399 от 11.09.2019 О постановке на учет жилого помещения</t>
  </si>
  <si>
    <t>г. Мирный, ул. Тихонова, дом 16, корпус "А", кв. 5</t>
  </si>
  <si>
    <t>Собственность 23.08.2019
14:37:000324:1035-14/050/2019-4</t>
  </si>
  <si>
    <t>14:37:000324:1035</t>
  </si>
  <si>
    <t>Распоряжение № 483 от 01.10.2021 О постановке на учет жилых помещений</t>
  </si>
  <si>
    <t>г. Мирный, ул. Тихонова, дом 16, корпус "А", кв. 88</t>
  </si>
  <si>
    <t>Собственность
14.09.2021
14:37:000323:3175-14/050/2021-5</t>
  </si>
  <si>
    <t>14:37:000323:3175</t>
  </si>
  <si>
    <t>г. Мирный, ул. Тихонова, дом 16, корпус "А", кв. 9</t>
  </si>
  <si>
    <t>Собственность
27.11.2015
14-14/016-14/016/003/2015-6720/2</t>
  </si>
  <si>
    <t>14:37:000323:3096</t>
  </si>
  <si>
    <t>г. Мирный, ул. Тихонова, дом 2, кв. 12</t>
  </si>
  <si>
    <t>Собственность
13.11.2015
14-14/016-14/016/003/2015-6325/2</t>
  </si>
  <si>
    <t>14:37:000323:518</t>
  </si>
  <si>
    <t>Распоряжение № 113 от 07.04.2017 О простановке на учет жилого помещения</t>
  </si>
  <si>
    <t>г. Мирный, ул. Тихонова, дом 5, корп. Б, к. 114</t>
  </si>
  <si>
    <t>Собственность
27.02.2017
14:37:000324:3247-14/016/2017-2</t>
  </si>
  <si>
    <t>14:37:000324:3247</t>
  </si>
  <si>
    <t>г. Мирный, ул. Тихонова, дом 6, кв. 1</t>
  </si>
  <si>
    <t>собственность 14-14/016-14/016/003/2015-7784/2 от 26.12.2015</t>
  </si>
  <si>
    <t>14:37:000323:2687</t>
  </si>
  <si>
    <t>Рспоряжение № 215 от 23.05.2018</t>
  </si>
  <si>
    <t>г. Мирный, ул. Тихонова, дом 6, кв. 29</t>
  </si>
  <si>
    <t>Собственность
10.05.2018
14:37:000323:2679-14/016/2018-2</t>
  </si>
  <si>
    <t>14:37:000323:2679</t>
  </si>
  <si>
    <t>г. Мирный, ул. Тихонова, дом 6, кв. 30</t>
  </si>
  <si>
    <t>Собственность
14:37:000323:2728-14/050/2023-1
11.08.2023</t>
  </si>
  <si>
    <t>14:37:000323:2728</t>
  </si>
  <si>
    <t>г. Мирный, ул. Тихонова, дом 6, кв. 37</t>
  </si>
  <si>
    <t xml:space="preserve"> Собственность
 21.01.2016
 14-14/016-14/016/003/2016-40/2</t>
  </si>
  <si>
    <t>14:37:000323:2707</t>
  </si>
  <si>
    <t>26.12.2011
Договор безвозмездной передачи жилищного фонда АК
"АЛРОСА" (ОАО) в собственность муниципальному
образованию "Город Мирный"</t>
  </si>
  <si>
    <t>г. Мирный, ул. Тихонова, дом 6, кв. 39</t>
  </si>
  <si>
    <t xml:space="preserve"> Собственность
 26.12.2011
 14-14-06/009/2011-948</t>
  </si>
  <si>
    <t xml:space="preserve">
14:37:000323:2709</t>
  </si>
  <si>
    <t>г. Мирный, ул. Тихонова, дом 7, кв. 47</t>
  </si>
  <si>
    <t>Собственность 26.12.2011
14-14-06/009/2011-954</t>
  </si>
  <si>
    <t xml:space="preserve"> 14:37:000324:2797</t>
  </si>
  <si>
    <t>г. Мирный, ул. Тихонова, дом 7, кв. 62</t>
  </si>
  <si>
    <t>Собственность 26.12.2011
14-14-06/009/2011-960</t>
  </si>
  <si>
    <t>14:37:000324:2796</t>
  </si>
  <si>
    <t>г. Мирный, ул. Тихонова, дом 8, кв. 3</t>
  </si>
  <si>
    <t>Собственность
21.01.2016
14-14/016-14/016/003/2016-38/2</t>
  </si>
  <si>
    <t>14:37:000323:4134</t>
  </si>
  <si>
    <t>г. Мирный, ул. Тихонова, дом 9, кв. 86</t>
  </si>
  <si>
    <t xml:space="preserve"> Собственность 26.12.2011
 14-14-06/009/2011-985</t>
  </si>
  <si>
    <t xml:space="preserve"> 14:37:000323:3996</t>
  </si>
  <si>
    <t>г. Мирный, ул. Тихонова, дом 9, копрус 1, кв. 107</t>
  </si>
  <si>
    <t xml:space="preserve"> Собственность
 26.12.2011
 14-14-06/010/2011-038</t>
  </si>
  <si>
    <t>14:37:000324:559</t>
  </si>
  <si>
    <t>г. Мирный, ул. Тихонова, дом 9, копрус 1, кв. 3</t>
  </si>
  <si>
    <t>Собственность
14.12.2015
14-14/016-14/016/003/2015-7276/2</t>
  </si>
  <si>
    <t>14:37:000324:455</t>
  </si>
  <si>
    <t>г. Мирный, ул. Тихонова, дом 9, копрус 1, кв. 32</t>
  </si>
  <si>
    <t>Собственность
03.12.2015
14-14/016-14/016/003/2015-6939/2</t>
  </si>
  <si>
    <t>14:37:000324:484</t>
  </si>
  <si>
    <t>г. Мирный, ул. Экспедиционная, дом 1, кв. 9</t>
  </si>
  <si>
    <t>дом признан аварийным и подлежащим сносу ДОГОВОРЫ ПРИВАТИЗАЦИИ НЕ ЗАКЛЮЧАТЬ Постановление № 1360 от 07.12.2021</t>
  </si>
  <si>
    <t>Собственность
04.06.2020
14:37:000353:93-14/050/2020-1</t>
  </si>
  <si>
    <t>14:37:000353:93</t>
  </si>
  <si>
    <t>г. Мирный, ул. Экспедиционная, дом 1, корпус "А" перенумерованно в 3а, кв. 4</t>
  </si>
  <si>
    <t xml:space="preserve">г. Мирный, ул. Экспедиционная, дом 1, корпус "Б" </t>
  </si>
  <si>
    <t>Жилой дом 1 этаж.</t>
  </si>
  <si>
    <t>г. Мирный, ул. Экспедиционная, дом 1Б</t>
  </si>
  <si>
    <t>г. Мирный, ул. Экспедиционная, дом 1Г, кв. 1</t>
  </si>
  <si>
    <t>г. Мирный, ул. Экспедиционная, дом 1Г, кв. 2</t>
  </si>
  <si>
    <t>г. Мирный, ул. Экспедиционная, д. 23б, к. 2</t>
  </si>
  <si>
    <t>г. Мирный, ул. Экспедиционная, д. 23б, к. 4</t>
  </si>
  <si>
    <t>г. Мирный, ул. Экспедиционная, д. 23б, к. 5</t>
  </si>
  <si>
    <t>г. Мирный, ул. Экспедиционная, д. 23б, к. 8</t>
  </si>
  <si>
    <t>г. Мирный, ул. Экспедиционная, дом 52, кв. 2</t>
  </si>
  <si>
    <t>дом признан ветхим и аварийным ДОГОВОРЫ ПРИВАТИЗАЦИИ НЕ ЗАКЛЮЧАТЬ Постановление от 05.02.2021 № 131</t>
  </si>
  <si>
    <t>14:37:000353:109</t>
  </si>
  <si>
    <t>Распоряжение от 24.11.2023 № 533 О постановке на учет жилого помещения</t>
  </si>
  <si>
    <t>г. Мирный, ул. Экспедиционная, дом 53, корп. Б, кв. 2</t>
  </si>
  <si>
    <t>14:16:060101:2255-14/050/2020-1 от 29.09.2020</t>
  </si>
  <si>
    <t>14:16:060101:2255</t>
  </si>
  <si>
    <t>г. Мирный, ул. Южная, дом 12, кв. 2</t>
  </si>
  <si>
    <t>14-14/016-14/016/003/2016-4897/2 от 03.10.2016</t>
  </si>
  <si>
    <t>14:16:020208:388</t>
  </si>
  <si>
    <t xml:space="preserve">33,5 старая/41,3 новая </t>
  </si>
  <si>
    <t>г. Мирный, ул. Южная, дом 16, кв. 3</t>
  </si>
  <si>
    <t>Собственность
14:37:000409:257-14/050/2023-1
16.05.2023</t>
  </si>
  <si>
    <t>14:37:000409:257</t>
  </si>
  <si>
    <t>г. Мирный, ул. Южная, дом 20, кв. 1</t>
  </si>
  <si>
    <t>дом признан аварийным и подлежащим сносу ДОГОВОРЫ ПРИВАТИЗАЦИИ НЕ ЗАКЛЮЧАТЬ Постановление № 1362 от 07.12.2021</t>
  </si>
  <si>
    <t xml:space="preserve">г. Мирный, ул. Южная, дом 21 </t>
  </si>
  <si>
    <t>дом признан ветхим и аварийным ДОГОВОРЫ ПРИВАТИЗАЦИИ НЕ ЗАКЛЮЧАТЬ Постановление № 77 от 27.01.2021</t>
  </si>
  <si>
    <t>г. Мирный, ул. Южная, дом 24, кв. 3</t>
  </si>
  <si>
    <t>дом признан ветхим и аварийным ДОГОВОРЫ ПРИВАТИЗАЦИИ НЕ ЗАКЛЮЧАТЬ Постановление № 1332 от 01.12.2021</t>
  </si>
  <si>
    <t xml:space="preserve">г. Мирный, ул. Южная, дом 24, корпус "А" </t>
  </si>
  <si>
    <t xml:space="preserve">г. Мирный, ул. Южная, дом 24, корпус "Б", корпус 2 </t>
  </si>
  <si>
    <t>г. Мирный, ул. Южная, дом 4, корпус "А", корпус 1</t>
  </si>
  <si>
    <t>г. Мирный, ул. Южная, дом 4, корпус "А", корпус 5</t>
  </si>
  <si>
    <t>г. Мирный, ул. Южная, дом 6, кв. 1</t>
  </si>
  <si>
    <t xml:space="preserve"> Собственность
14:37:000409:279-14/050/2023-1
14.03.2023 </t>
  </si>
  <si>
    <t>14:37:000409:279</t>
  </si>
  <si>
    <t>г. Мирный, ул. Южная, дом 6, кв. 2</t>
  </si>
  <si>
    <t>г. Мирный, ул. Южная, дом 7</t>
  </si>
  <si>
    <t>г. Мирный, ш. Кирова, дом 8, корпус А, кв. 3</t>
  </si>
  <si>
    <t>дом признан ветхим и аварийным ДОГОВОРЫ ПРИВАТИЗАЦИИ НЕ ЗАКЛЮЧАТЬ Постановление № 106 от 02.02.2021</t>
  </si>
  <si>
    <t>Собственность
14:37:000405:379-14/050/2023-1
13.09.2023</t>
  </si>
  <si>
    <t>14:37:000405:379</t>
  </si>
  <si>
    <t>г. Мирный, ш. Кирова, дом 8, корпус А, кв. 5</t>
  </si>
  <si>
    <t>Собственность
14:37:000405:377-14/050/2023-1
13.09.2023</t>
  </si>
  <si>
    <t>14:37:000405:377</t>
  </si>
  <si>
    <t>г. Мирный, шоссе Кирова, дом 10, кв. 10</t>
  </si>
  <si>
    <t>дом признан ветхим и аварийным ДОГОВОРЫ ПРИВАТИЗАЦИИ НЕ ЗАКЛЮЧАТЬ Постановление № 1463 от 29.11.2019</t>
  </si>
  <si>
    <t>г. Мирный, шоссе Кирова, дом 10, кв. 12</t>
  </si>
  <si>
    <t>Собственность
14:37:000405:292-14/050/2023-1
08.08.2023</t>
  </si>
  <si>
    <t>14:37:000405:292</t>
  </si>
  <si>
    <t>г. Мирный, шоссе Кирова, дом 16, кв. 11</t>
  </si>
  <si>
    <t>дом признан ветхим и аварийным ДОГОВОРЫ ПРИВАТИЗАЦИИ НЕ ЗАКЛЮЧАТЬ Постановление № 1461 от 29.11.2019</t>
  </si>
  <si>
    <t>Собственность
14:37:000405:408-14/050/2022-1
06.04.2022</t>
  </si>
  <si>
    <t>14:37:000405:408</t>
  </si>
  <si>
    <t>г. Мирный, шоссе Кирова, дом 6, кв. 2</t>
  </si>
  <si>
    <t>дом признан ветхим и аварийным ДОГОВОРЫ ПРИВАТИЗАЦИИ НЕ ЗАКЛЮЧАТЬ Постановление № 1464 от 29.11.2019</t>
  </si>
  <si>
    <t>Собственность
14:37:000360:119-14/050/2023-1
08.08.2023</t>
  </si>
  <si>
    <t>14:37:000360:119</t>
  </si>
  <si>
    <t>г. Мирный, шоссе Кирова, дом 6, корпус "А", кв. 11</t>
  </si>
  <si>
    <t>дом признан ветхим и аварийным ДОГОВОРЫ ПРИВАТИЗАЦИИ НЕ ЗАКЛЮЧАТЬ Постановление № 78 от 27.01.2021</t>
  </si>
  <si>
    <t>г. Мирный, шоссе Кирова, дом 6, корпус "А", кв. 9</t>
  </si>
  <si>
    <t>г. Мирный, шоссе Кирова, дом 9, корпус 1, кв. 7</t>
  </si>
  <si>
    <t>дом признан ветхим и аварийным ДОГОВОРЫ ПРИВАТИЗАЦИИ НЕ ЗАКЛЮЧАТЬ Постановление № 76 от 27.01.2021</t>
  </si>
  <si>
    <t xml:space="preserve"> Собственность
14:37:000405:392-14/050/2023-1
13.09.2023</t>
  </si>
  <si>
    <t>14:37:000405:392</t>
  </si>
  <si>
    <t>передано из АК "АЛРОСА",                           Распоряжение от 20.05.2013 № 392 О включении жилого помещения в специализированный жилищный фонд</t>
  </si>
  <si>
    <t>Акт безвозмездной передачи объектов от 13.06.2007 года б/н; Передаточный Акт 1-МС-09 от 03.03.2009 года / Распоряжение о постановке на учет жилого помещения от 25.09.2023 № 433</t>
  </si>
  <si>
    <t xml:space="preserve"> дом признан ветхим и аварийным ДОГОВОРЫ ПРИВАТИЗАЦИИ НЕ ЗАКЛЮЧАТЬ Постановление № 79 от 27.01.2021</t>
  </si>
  <si>
    <t xml:space="preserve"> Собственность
14-14-06/009/2014-123
29.12.2014 00:00:00</t>
  </si>
  <si>
    <t>Собственность
 10.04.2014
 14-14-06/002/2014-590</t>
  </si>
  <si>
    <t>собственность 14-14-06/021/2012-365 от 28.12.2012</t>
  </si>
  <si>
    <t>Собственность 29.12.2016
14-14/016-14/016/003/2016-6737/3</t>
  </si>
  <si>
    <t>Собственность
14-14-06/007/2010-645
26.10.2010</t>
  </si>
  <si>
    <t>Собственность
14-14-06/003/2014-350
08.05.2014</t>
  </si>
  <si>
    <t>Собственность
14-14/016-14/016/003/2015-6474/2
19.11.2015</t>
  </si>
  <si>
    <t>Собственность 06.12.2016
14-14/016-14/016/003/2016-5965/2</t>
  </si>
  <si>
    <t>14:37:000303:951-14/016/2017-3 от 04.05.2017</t>
  </si>
  <si>
    <t>14-14/016-14/016/003/2016-4259/2 от 19.08.2016</t>
  </si>
  <si>
    <t>14:37:000303:953-14/016/2017-3 от 26.07.2017</t>
  </si>
  <si>
    <t>14-14-06/003/2014-430 от 11.05.2014</t>
  </si>
  <si>
    <t>14-14-06/004/2013-477 от 18.02.2013</t>
  </si>
  <si>
    <t>14-14-06/003/2012-685 от 18.07.2012</t>
  </si>
  <si>
    <t>14-14/016-14/016/003/2016-1622/2 от 04.04.2016</t>
  </si>
  <si>
    <t>14-14-06/003/2014-351 от 11.05.2014</t>
  </si>
  <si>
    <t>14:37:000303:951</t>
  </si>
  <si>
    <t>14:37:000303:953</t>
  </si>
  <si>
    <t>14:37:000304:107</t>
  </si>
  <si>
    <t>14:37:000303:778</t>
  </si>
  <si>
    <t>14:37:000303:779</t>
  </si>
  <si>
    <t>14:37:000303:784</t>
  </si>
  <si>
    <t>14:37:000303:657</t>
  </si>
  <si>
    <t>14:37:000303:646</t>
  </si>
  <si>
    <t>14-14/016-14/016/003/2015-6433/2 от 18.11.2015</t>
  </si>
  <si>
    <t>14:37:000303:654</t>
  </si>
  <si>
    <t>14-14-06/006/2012-989 от 21.10.2012</t>
  </si>
  <si>
    <t>14:37:000303:780</t>
  </si>
  <si>
    <t>14:37:000304:365</t>
  </si>
  <si>
    <t>14:37:000304:202</t>
  </si>
  <si>
    <t>14-14-06/003/2012-753 от 18.07.2012</t>
  </si>
  <si>
    <t>14:37:000304:208</t>
  </si>
  <si>
    <t>14-14/016-14/016/003/2015-6482/2 от 19.11.2015</t>
  </si>
  <si>
    <t>14:37:000304:211</t>
  </si>
  <si>
    <t>14-14/016-14/016/003/2015-5480/2 от 13.10.2015</t>
  </si>
  <si>
    <t>14:37:000304:218</t>
  </si>
  <si>
    <t>14-14/016-14/016/003/2015-5478/2 от 13.10.2015</t>
  </si>
  <si>
    <t>14:37:000303:718</t>
  </si>
  <si>
    <t>14-14/016-14/016/003/2015-6484/2 от 19.11.2015</t>
  </si>
  <si>
    <t>14:37:000303:677</t>
  </si>
  <si>
    <t>14-14-06/003/2014-867 от 29.05.2014</t>
  </si>
  <si>
    <t>14:37:000303:541</t>
  </si>
  <si>
    <t>14:37:000303:541-14/016/2017-3 от 04.05.2017</t>
  </si>
  <si>
    <t>14:37:000303:231</t>
  </si>
  <si>
    <t>14-14-06/003/2014-789 от 25.05.2014</t>
  </si>
  <si>
    <t>14:37:000303:232</t>
  </si>
  <si>
    <t>14-14-06/003/2014-788 от 25.05.2014</t>
  </si>
  <si>
    <t>14:37:000303:212</t>
  </si>
  <si>
    <t>14-14-06/007/2014-551 от 05.11.2014</t>
  </si>
  <si>
    <t>14:37:000303:225</t>
  </si>
  <si>
    <t>14-14-06/007/2014-549 от 06.11.2014</t>
  </si>
  <si>
    <t>14:37:000303:856</t>
  </si>
  <si>
    <t>14-14-06/008/2011-655 от 20.12.2011</t>
  </si>
  <si>
    <t>14:37:000304:337</t>
  </si>
  <si>
    <t>14:37:000304:337-14/016/2018-1 от 26.06.2018</t>
  </si>
  <si>
    <t>14-14-06/009/2013-332  от 03.09.2013</t>
  </si>
  <si>
    <t>14:37:000111:1032</t>
  </si>
  <si>
    <t>14-14/016-14/016/003/2015-6336/1 от 13.11.2015</t>
  </si>
  <si>
    <t>14:37:000111:1521</t>
  </si>
  <si>
    <t>14-14/016-14/016/003/2016-1065/1 от 10.03.2016</t>
  </si>
  <si>
    <t>14:37:000111:1333</t>
  </si>
  <si>
    <t>14-14-06/021/2012-355 от 27.12.2012</t>
  </si>
  <si>
    <t>14:37:000111:744</t>
  </si>
  <si>
    <t>14-14-06/021/2012-338 от 27.12.2012</t>
  </si>
  <si>
    <t>14:37:000111:1565</t>
  </si>
  <si>
    <t>14-14-06/021/2012-373 от 27.12.2012</t>
  </si>
  <si>
    <t>14:37:000111:1090</t>
  </si>
  <si>
    <t>14-14-06/021/2012-368 от 27.12.2012</t>
  </si>
  <si>
    <t>14:37:000111:629</t>
  </si>
  <si>
    <t>14-14-06/008/2011-559 21.12.2011</t>
  </si>
  <si>
    <t>14:37:000111:798</t>
  </si>
  <si>
    <t>14-14/016-14/016/003/2015-6423/2 19.11.2015</t>
  </si>
  <si>
    <t>14:37:000111:799</t>
  </si>
  <si>
    <t>14-14/016-14/016/003/2015-6421/2 19.11.2015</t>
  </si>
  <si>
    <t>14:37:000111:461</t>
  </si>
  <si>
    <t>14:37:000111:462</t>
  </si>
  <si>
    <t>14-14-06/003/2014-155 28.04.2014</t>
  </si>
  <si>
    <t>14-14-06/007/2014-526 06.11.2014</t>
  </si>
  <si>
    <t>14:37:000111:876</t>
  </si>
  <si>
    <t>14:37:000111:543</t>
  </si>
  <si>
    <t>14:37:000111:545</t>
  </si>
  <si>
    <t>14:37:000229:201</t>
  </si>
  <si>
    <t>14:37:000229:141</t>
  </si>
  <si>
    <t>14:37:000229:137</t>
  </si>
  <si>
    <t>14:37:000229:200</t>
  </si>
  <si>
    <t>14:37:000229:223</t>
  </si>
  <si>
    <t>14:37:000301:311</t>
  </si>
  <si>
    <t>14:37:000305:751</t>
  </si>
  <si>
    <t>14:37:000301:179</t>
  </si>
  <si>
    <t>14:37:000329:57</t>
  </si>
  <si>
    <t>14:37:000313:223</t>
  </si>
  <si>
    <t>14:37:000313:249</t>
  </si>
  <si>
    <t>14:37:000313:227</t>
  </si>
  <si>
    <t>14:37:000329:59</t>
  </si>
  <si>
    <t>14:37:000301:246</t>
  </si>
  <si>
    <t>14:37:000301:247</t>
  </si>
  <si>
    <t>14:37:000301:251</t>
  </si>
  <si>
    <t>14:37:000301:254</t>
  </si>
  <si>
    <t>14:37:000301:257</t>
  </si>
  <si>
    <t>14:37:000301:259</t>
  </si>
  <si>
    <t>14:37:000301:260</t>
  </si>
  <si>
    <t>14:37:000301:261</t>
  </si>
  <si>
    <t>14:37:000301:262</t>
  </si>
  <si>
    <t>14:37:000301:263</t>
  </si>
  <si>
    <t>14:37:000301:264</t>
  </si>
  <si>
    <t>14:37:000301:265</t>
  </si>
  <si>
    <t>14:37:000301:266</t>
  </si>
  <si>
    <t>14:37:000301:267</t>
  </si>
  <si>
    <t>14:37:000301:268</t>
  </si>
  <si>
    <t>14:37:000301:269</t>
  </si>
  <si>
    <t>14:37:000301:270</t>
  </si>
  <si>
    <t>14:37:000301:271</t>
  </si>
  <si>
    <t>14:37:000301:272</t>
  </si>
  <si>
    <t>14:37:000301:274</t>
  </si>
  <si>
    <t>14:37:000301:275</t>
  </si>
  <si>
    <t>14:37:000301:759</t>
  </si>
  <si>
    <t>14:37:000301:276</t>
  </si>
  <si>
    <t>14:37:000301:278</t>
  </si>
  <si>
    <t>14:37:000301:279</t>
  </si>
  <si>
    <t>14:37:000301:280</t>
  </si>
  <si>
    <t>14:37:000301:281</t>
  </si>
  <si>
    <t>14:37:000301:283</t>
  </si>
  <si>
    <t>14:37:000301:285</t>
  </si>
  <si>
    <t>14:37:000301:286</t>
  </si>
  <si>
    <t>14:37:000301:287</t>
  </si>
  <si>
    <t>14:37:000301:288</t>
  </si>
  <si>
    <t>14:37:000301:290</t>
  </si>
  <si>
    <t>14:37:000301:291</t>
  </si>
  <si>
    <t>14:37:000301:292</t>
  </si>
  <si>
    <t>14:37:000301:229</t>
  </si>
  <si>
    <t>14:37:000301:754</t>
  </si>
  <si>
    <t>14:16:030401:339</t>
  </si>
  <si>
    <t>14:16:030401:329</t>
  </si>
  <si>
    <t>14:16:030401:371</t>
  </si>
  <si>
    <t>14:37:000335:96</t>
  </si>
  <si>
    <t>14:37:000327:50</t>
  </si>
  <si>
    <t>14:37:000335:71</t>
  </si>
  <si>
    <t>14:37:000217:290</t>
  </si>
  <si>
    <t>14:37:000217:306</t>
  </si>
  <si>
    <t>14:37:000219:111</t>
  </si>
  <si>
    <t>14:37:000217:198</t>
  </si>
  <si>
    <t>14:37:000219:141</t>
  </si>
  <si>
    <t>14:37:000219:155</t>
  </si>
  <si>
    <t>14:37:000217:258</t>
  </si>
  <si>
    <t>14:37:000344:100</t>
  </si>
  <si>
    <t>14:37:000313:404</t>
  </si>
  <si>
    <t>14:37:000364:170</t>
  </si>
  <si>
    <t>14:37:000364:151</t>
  </si>
  <si>
    <t>14:37:000364:119</t>
  </si>
  <si>
    <t>14:37:000364:114</t>
  </si>
  <si>
    <t>14:37:000364:89</t>
  </si>
  <si>
    <t>14:37:000364:109</t>
  </si>
  <si>
    <t>14:37:000311:173</t>
  </si>
  <si>
    <t>14:37:000311:143</t>
  </si>
  <si>
    <t>14:37:000311:203</t>
  </si>
  <si>
    <t>14:37:000307:1008</t>
  </si>
  <si>
    <t>14:37:000307:819</t>
  </si>
  <si>
    <t>14:37:000307:932</t>
  </si>
  <si>
    <t>14:37:000307:875</t>
  </si>
  <si>
    <t>14:37:000307:583</t>
  </si>
  <si>
    <t>14:37:000307:718</t>
  </si>
  <si>
    <t>14:37:000307:729</t>
  </si>
  <si>
    <t>14:37:000307:743</t>
  </si>
  <si>
    <t>14:37:000307:309</t>
  </si>
  <si>
    <t>14:37:000311:358</t>
  </si>
  <si>
    <t>14:37:000312:176</t>
  </si>
  <si>
    <t>14:37:000224:68</t>
  </si>
  <si>
    <t>14:37:000224:92</t>
  </si>
  <si>
    <t>14:37:000224:84</t>
  </si>
  <si>
    <t>14:37:000224:77</t>
  </si>
  <si>
    <t>14:37:000340:89</t>
  </si>
  <si>
    <t>14:37:000323:5230</t>
  </si>
  <si>
    <t>14:16:010502:1505</t>
  </si>
  <si>
    <t>14:37:000323:4378</t>
  </si>
  <si>
    <t>14:37:000323:5396</t>
  </si>
  <si>
    <t>14:16:010502:1249</t>
  </si>
  <si>
    <t>14:37:000302:1056</t>
  </si>
  <si>
    <t>14:37:000302:1054</t>
  </si>
  <si>
    <t>14:16:010502:1079</t>
  </si>
  <si>
    <t>14:37:000323:4645</t>
  </si>
  <si>
    <t>21.12.2014</t>
  </si>
  <si>
    <t>14:37:000323:4714</t>
  </si>
  <si>
    <t>14:37:000323:5018</t>
  </si>
  <si>
    <t>14:37:000323:5028</t>
  </si>
  <si>
    <t>14:37:000323:5687</t>
  </si>
  <si>
    <t>14:37:000323:4943</t>
  </si>
  <si>
    <t>14:16:010502:1225</t>
  </si>
  <si>
    <t>14:37:000323:4361</t>
  </si>
  <si>
    <t>14:37:000302:1421</t>
  </si>
  <si>
    <t>14:37:000302:1380</t>
  </si>
  <si>
    <t>14:37:000302:622</t>
  </si>
  <si>
    <t>14:37:000302:631</t>
  </si>
  <si>
    <t>14:37:000302:632</t>
  </si>
  <si>
    <t>14:37:000302:635</t>
  </si>
  <si>
    <t>14:37:000302:639</t>
  </si>
  <si>
    <t>14:37:000302:640</t>
  </si>
  <si>
    <t>14:37:000302:626</t>
  </si>
  <si>
    <t>14:37:000302:629</t>
  </si>
  <si>
    <t>14:37:000302:623</t>
  </si>
  <si>
    <t>14:37:000302:637</t>
  </si>
  <si>
    <t>14:37:000302:580</t>
  </si>
  <si>
    <t>14:37:000310:469</t>
  </si>
  <si>
    <t>14:37:000310:475</t>
  </si>
  <si>
    <t>14:37:000302:1585</t>
  </si>
  <si>
    <t>14:37:000302:702</t>
  </si>
  <si>
    <t>14:37:000302:705</t>
  </si>
  <si>
    <t>14:37:000302:708</t>
  </si>
  <si>
    <t>14:37:000302:699</t>
  </si>
  <si>
    <t>14:37:000302:690</t>
  </si>
  <si>
    <t>14:37:000302:710</t>
  </si>
  <si>
    <t>14:37:000302:692</t>
  </si>
  <si>
    <t>14:37:000302:693</t>
  </si>
  <si>
    <t>14:37:000302:694</t>
  </si>
  <si>
    <t>14:37:000310:436</t>
  </si>
  <si>
    <t>14:37:000302:1637</t>
  </si>
  <si>
    <t>14:37:000302:1644</t>
  </si>
  <si>
    <t>14:37:000302:1659</t>
  </si>
  <si>
    <t>14:37:000302:1636</t>
  </si>
  <si>
    <t>14:37:000302:723</t>
  </si>
  <si>
    <t>14:37:000302:577</t>
  </si>
  <si>
    <t>14:37:000302:1452</t>
  </si>
  <si>
    <t>14:37:000302:1453</t>
  </si>
  <si>
    <t>14:37:000310:258</t>
  </si>
  <si>
    <t>14:37:000302:1492</t>
  </si>
  <si>
    <t>14:37:000302:1480</t>
  </si>
  <si>
    <t>14:37:000302:1691</t>
  </si>
  <si>
    <t>14:37:000302:1721</t>
  </si>
  <si>
    <t>14:37:000302:1701</t>
  </si>
  <si>
    <t>14:37:000310:414</t>
  </si>
  <si>
    <t>14:37:000310:419</t>
  </si>
  <si>
    <t>14:37:000310:420</t>
  </si>
  <si>
    <t>14:37:000310:421</t>
  </si>
  <si>
    <t>14:37:000310:426</t>
  </si>
  <si>
    <t>14:37:000310:427</t>
  </si>
  <si>
    <t>14:37:000310:416</t>
  </si>
  <si>
    <t>14:37:000310:417</t>
  </si>
  <si>
    <t>14:37:000310:418</t>
  </si>
  <si>
    <t>14:37:000310:393</t>
  </si>
  <si>
    <t>14:37:000317:186</t>
  </si>
  <si>
    <t>14:37:000310:407</t>
  </si>
  <si>
    <t>14:37:000310:409</t>
  </si>
  <si>
    <t>14:37:000334:83</t>
  </si>
  <si>
    <t>14:37:000334:84</t>
  </si>
  <si>
    <t>14:37:000334:86</t>
  </si>
  <si>
    <t>14:37:000310:236</t>
  </si>
  <si>
    <t>14:37:000310:524</t>
  </si>
  <si>
    <t>14:37:000309:275</t>
  </si>
  <si>
    <t>14:37:000309:337</t>
  </si>
  <si>
    <t>14:37:000311:239</t>
  </si>
  <si>
    <t>14:37:000311:377</t>
  </si>
  <si>
    <t>14:37:000310:560</t>
  </si>
  <si>
    <t>14:37:000357:34</t>
  </si>
  <si>
    <t>14:37:000330:65</t>
  </si>
  <si>
    <t>14:37:000305:371</t>
  </si>
  <si>
    <t>14:37:000305:501</t>
  </si>
  <si>
    <t>14:37:000302:1775</t>
  </si>
  <si>
    <t>14:37:000306:169</t>
  </si>
  <si>
    <t>14:37:000305:226</t>
  </si>
  <si>
    <t>14:37:000305:229</t>
  </si>
  <si>
    <t>14:37:000305:213</t>
  </si>
  <si>
    <t>14:37:000305:233</t>
  </si>
  <si>
    <t>14:37:000305:214</t>
  </si>
  <si>
    <t>14:37:000305:656</t>
  </si>
  <si>
    <t>14:37:000305:216</t>
  </si>
  <si>
    <t>14:37:000305:218</t>
  </si>
  <si>
    <t>14:37:000305:219</t>
  </si>
  <si>
    <t>14:37:000305:220</t>
  </si>
  <si>
    <t>14:37:000305:468</t>
  </si>
  <si>
    <t>14:37:000305:236</t>
  </si>
  <si>
    <t>14:37:000305:237</t>
  </si>
  <si>
    <t>14:37:000305:239</t>
  </si>
  <si>
    <t>14:37:000305:655</t>
  </si>
  <si>
    <t>14:37:000305:402</t>
  </si>
  <si>
    <t>14:37:000324:3190</t>
  </si>
  <si>
    <t>14:37:000360:195</t>
  </si>
  <si>
    <t>14:37:000364:196</t>
  </si>
  <si>
    <t>14:37:000364:184</t>
  </si>
  <si>
    <t>14:37:000364:182</t>
  </si>
  <si>
    <t>14:37:000364:193</t>
  </si>
  <si>
    <t>14:37:000364:191</t>
  </si>
  <si>
    <t>14:37:000364:181</t>
  </si>
  <si>
    <t>14:37:000360:193</t>
  </si>
  <si>
    <t>14:37:000364:188</t>
  </si>
  <si>
    <t>14:37:000360:188</t>
  </si>
  <si>
    <t>14:16:010504:760</t>
  </si>
  <si>
    <t>14:37:000364:180</t>
  </si>
  <si>
    <t>14:37:000364:192</t>
  </si>
  <si>
    <t>14:37:000364:186</t>
  </si>
  <si>
    <t>14:16:010504:709</t>
  </si>
  <si>
    <t>14:37:000364:195</t>
  </si>
  <si>
    <t>14:37:000364:179</t>
  </si>
  <si>
    <t>14:16:010504:394</t>
  </si>
  <si>
    <t>14:37:000364:194</t>
  </si>
  <si>
    <t>14:37:000000:3139</t>
  </si>
  <si>
    <t>14:37:000364:187</t>
  </si>
  <si>
    <t>14:37:000402:588</t>
  </si>
  <si>
    <t>14:37:000402:589</t>
  </si>
  <si>
    <t>14:37:000402:587</t>
  </si>
  <si>
    <t>14:37:000402:585</t>
  </si>
  <si>
    <t>14:37:000402:582</t>
  </si>
  <si>
    <t>14:37:000324:2718</t>
  </si>
  <si>
    <t>14:37:000405:286</t>
  </si>
  <si>
    <t>14-14/016-14/016/003/2015-6418/2 19.11.2015</t>
  </si>
  <si>
    <t>14:37:000111:890-14/050/2019-7 25.01.2019</t>
  </si>
  <si>
    <t>14-14/016-14/016/003/2015-6427/2 18.11.2015</t>
  </si>
  <si>
    <t>14-14/016-14/016/003/2015-6425/2 18.11.2015</t>
  </si>
  <si>
    <t>14-14-06/005/2008-947 09.09.2008</t>
  </si>
  <si>
    <t>14-14/016-14/016/003/2015-6338/2 13.11.2015</t>
  </si>
  <si>
    <t>14-14/016-14/016/003/2015-6435/2 19.11.2015</t>
  </si>
  <si>
    <t>14-14/016-14/016/003/2015-6593/2 24.11.2015</t>
  </si>
  <si>
    <t>14-14-06/008/2011-663 22.12.2011</t>
  </si>
  <si>
    <t>14:37:000301:311-14/050/2019-4 01.07.2019</t>
  </si>
  <si>
    <t>14-14-06/008/2011-688 24.12.2011</t>
  </si>
  <si>
    <t>14:37:000305:751-14/050/2021-1 03.03.2021</t>
  </si>
  <si>
    <t>14-14-06/007/2014-522 05.11.2014</t>
  </si>
  <si>
    <t>14-14/016-14/016/003/2015-2367/2 26.05.2015</t>
  </si>
  <si>
    <t>14-14-06/022/2013-419 17.12.2013</t>
  </si>
  <si>
    <t>14-14/016-14/016/003/2015-2941/2 19.06.2015</t>
  </si>
  <si>
    <t>14-14-06/022/2013-581 26.12.2013</t>
  </si>
  <si>
    <t>14-14-06/022/2013-577 29.12.2013</t>
  </si>
  <si>
    <t>14-14-06/005/2014-471 07.08.2014</t>
  </si>
  <si>
    <t>14-14-06/007/2014-524 05.11.2014</t>
  </si>
  <si>
    <t>14-14-06/009/2013-843 09.10.2013</t>
  </si>
  <si>
    <t>14-14/016-14/016/003/2015-2835/2 17.06.2015</t>
  </si>
  <si>
    <t>14-14/016-14/016/003/2015-2836/2 17.06.2015</t>
  </si>
  <si>
    <t>14-14-06/022/2013-579 30.12.2013</t>
  </si>
  <si>
    <t>14-14/016-14/016/003/2015-2704/2 11.06.2015</t>
  </si>
  <si>
    <t>14-14/016-14/016/003/2015-2705/2 11.06.2015</t>
  </si>
  <si>
    <t>14-14/016-14/016/003/2015-2707/2 11.06.2015</t>
  </si>
  <si>
    <t>14-14-06/009/2013-840 09.10.2013</t>
  </si>
  <si>
    <t>14-14-06/022/2013-164 01.12.2013</t>
  </si>
  <si>
    <t>14-14-06/022/2013-163 01.12.2013</t>
  </si>
  <si>
    <t>14-14-06/022/2013-162 01.12.2013</t>
  </si>
  <si>
    <t>14-14-06/022/2013-161 01.12.2013</t>
  </si>
  <si>
    <t>14-14-06/022/2013-160 01.12.2013</t>
  </si>
  <si>
    <t>14-14-06/009/2013-838 09.10.2013</t>
  </si>
  <si>
    <t>14-14-06/022/2013-159 01.12.2013</t>
  </si>
  <si>
    <t>14-14-06/022/2013-158 01.12.2013</t>
  </si>
  <si>
    <t>14-14-06/022/2013-157 01.12.2013</t>
  </si>
  <si>
    <t>14-14-06/022/2013-156 01.12.2013</t>
  </si>
  <si>
    <t>14-14-06/022/2013-155 01.12.2013</t>
  </si>
  <si>
    <t>14-14/016-14/016/003/2015-2706/2 11.06.2015</t>
  </si>
  <si>
    <t>14-14/016-14/016/003/2015-2455/2 28.05.2015</t>
  </si>
  <si>
    <t>14-14/016-14/016/003/2015-2454/2 28.05.2015</t>
  </si>
  <si>
    <t>14-14/016-14/016/003/2015-2453/2 28.05.2015</t>
  </si>
  <si>
    <t>14-14/016-14/016/003/2015-2937/2 19.06.2015</t>
  </si>
  <si>
    <t>14-14/016-14/016/003/2015-2456/2 28.05.2015</t>
  </si>
  <si>
    <t>14-14/016-14/016/003/2015-2457/2 28.05.2015</t>
  </si>
  <si>
    <t>14-14/016-14/016/003/2015-2458/2 28.05.2015</t>
  </si>
  <si>
    <t>14-14/016-14/016/003/2015-2459/2 28.05.2015</t>
  </si>
  <si>
    <t>14-14/016-14/016/003/2015-2708/2 11.06.2015</t>
  </si>
  <si>
    <t>14-14-06/009/2013-842 09.10.2013</t>
  </si>
  <si>
    <t>14-14-06/002/2013-799 08.12.2013</t>
  </si>
  <si>
    <t>14-14-06/002/2013-797 08.12.2013</t>
  </si>
  <si>
    <t>14-14/016-14/016/003/2015-2838/2 17.06.2015</t>
  </si>
  <si>
    <t>14-14-06/002/2013-803 04.12.2013</t>
  </si>
  <si>
    <t>14-14-06/002/2013-801 04.12.2013</t>
  </si>
  <si>
    <t>14-14-06/002/2013-795 08.12.2013</t>
  </si>
  <si>
    <t>14-14-06/008/2011-748 22.12.2011</t>
  </si>
  <si>
    <t>14-14-06/008/2011-742 22.12.2011</t>
  </si>
  <si>
    <t>14-14-06/008/2011-750 22.12.2011</t>
  </si>
  <si>
    <t>14-14-06/001/2014-325 13.02.2014</t>
  </si>
  <si>
    <t>14:37:000327:50-14/050/2023-1 19.05.2023</t>
  </si>
  <si>
    <t>14-14-06/008/2011-751 22.12.2011</t>
  </si>
  <si>
    <t>14-14/016-14/016/003/2016-5440/2 02.11.2016</t>
  </si>
  <si>
    <t>14-14-06/003/2014-222 29.04.2014</t>
  </si>
  <si>
    <t>14-14-06/008/2011-766 23.12.2011</t>
  </si>
  <si>
    <t>14-14-06/008/2011-768 23.12.2011</t>
  </si>
  <si>
    <t>14-14-06/008/2011-769 23.12.2011</t>
  </si>
  <si>
    <t>14-14-06/003/2014-221 28.04.2014</t>
  </si>
  <si>
    <t>14-14-06/008/2011-756 23.12.2011</t>
  </si>
  <si>
    <t>14-14-06/008/2011-771 23.12.2011</t>
  </si>
  <si>
    <t>14-14-06/003/2014-223 28.04.2014</t>
  </si>
  <si>
    <t>14:37:000313:404-14/050/2020-3 12.03.2020</t>
  </si>
  <si>
    <t>14-14-06/004/2014-136 04.06.2014</t>
  </si>
  <si>
    <t>14-14-06/003/2014-643 03.06.2014</t>
  </si>
  <si>
    <t>14-14-06/008/2011-773 24.12.2011</t>
  </si>
  <si>
    <t>14-14-06/003/2014-425 11.05.2014</t>
  </si>
  <si>
    <t>14-14-06/010/2013-493 01.10.2013</t>
  </si>
  <si>
    <t>14-14-06/010/2013-098 27.08.2013</t>
  </si>
  <si>
    <t>14:37:000311:173-14/050/2018-2 29.10.2018</t>
  </si>
  <si>
    <t>14-14-06/008/2011-819 24.12.2011</t>
  </si>
  <si>
    <t>14-14-06/006/2014-973 02.10.2014</t>
  </si>
  <si>
    <t>14:37:000311:201-14/050/2021-1 29.07.2021</t>
  </si>
  <si>
    <t>14-14-06/006/2014-543 24.09.2014</t>
  </si>
  <si>
    <t>14:37:000307:819-14/050/2020-2 11.08.2020</t>
  </si>
  <si>
    <t>14:37:000307:932-14/016/2018-3 16.08.2018</t>
  </si>
  <si>
    <t>14-14-06/008/2011-789 24.12.2011</t>
  </si>
  <si>
    <t>14:37:000307:583-14/050/2018-2 15.10.2018</t>
  </si>
  <si>
    <t>14-14-06/008/2011-806 24.12.2011</t>
  </si>
  <si>
    <t>14:37:000307:729-14/016/2018-6 17.07.2018</t>
  </si>
  <si>
    <t>14-14-06/002/2014-601 10.04.2014</t>
  </si>
  <si>
    <t>14-14-06/002/2007-497 18.04.2007</t>
  </si>
  <si>
    <t>14-14-06/003/2014-166 28.04.2014</t>
  </si>
  <si>
    <t>14-14/016-06/008/2014-463/2 10.03.2015</t>
  </si>
  <si>
    <t>14-14-06/008/2014-457 11.12.2014</t>
  </si>
  <si>
    <t>14-14-06/007/2014-614 07.11.2014</t>
  </si>
  <si>
    <t>14-14-06/008/2014-461 11.12.2014</t>
  </si>
  <si>
    <t>14-14-06/008/2013-451 10.07.2013</t>
  </si>
  <si>
    <t>14-14-06/008/2014-666 17.12.2014</t>
  </si>
  <si>
    <t>14-14-06/008/2011-940 24.12.2011</t>
  </si>
  <si>
    <t>14-14-06/008/2011-982 25.12.2011</t>
  </si>
  <si>
    <t>14-14/016-14/016/001/2015-182/2 09.02.2015</t>
  </si>
  <si>
    <t>14-14/016-14/016/001/2015-196/2 09.02.2015</t>
  </si>
  <si>
    <t>14-14-06/008/2014-844 23.12.2014</t>
  </si>
  <si>
    <t>14-14-06/008/2014-846 19.12.2014</t>
  </si>
  <si>
    <t xml:space="preserve">14-14-06/008/2014-840 19.12.2014 </t>
  </si>
  <si>
    <t>14-14-06/008/2014-748 18.12.2014</t>
  </si>
  <si>
    <t>14-14-06/008/2014-745 21.12.2014</t>
  </si>
  <si>
    <t>14:37:000323:5018-14/050/2021-3 02.06.2021</t>
  </si>
  <si>
    <t>14-14-06/008/2014-735 18.12.2014</t>
  </si>
  <si>
    <t>14-14-06/008/2014-737 18.12.2014</t>
  </si>
  <si>
    <t>14:37:000323:4943-14/050/2021-2 30.03.2021</t>
  </si>
  <si>
    <t>14-14-06/008/2014-733 21.12.2014</t>
  </si>
  <si>
    <t>14-14-06/008/2014-728 18.12.2014</t>
  </si>
  <si>
    <t>14-14-06/009/2014-350 29.12.2014</t>
  </si>
  <si>
    <t>14-14-06/009/2011-963 24.12.2011</t>
  </si>
  <si>
    <t>14-14/016-14/016/003/2015-766/2 20.05.2015</t>
  </si>
  <si>
    <t>14-14/016-14/016/003/2015-136/2 19.02.2015</t>
  </si>
  <si>
    <t>14-14/016-14/016/003/2015-132/2 19.02.2015</t>
  </si>
  <si>
    <t>14:37:000302:635-14/050/2020-1 21.02.2020</t>
  </si>
  <si>
    <t>14-14/016-14/016/003/2015-138/2 19.02.2015</t>
  </si>
  <si>
    <t>14-14/016-14/016/003/2015-302/2 27.02.2015</t>
  </si>
  <si>
    <t>14-14/016-14/016/003/2015-115/2 19.02.2015</t>
  </si>
  <si>
    <t>14-14/016-14/016/003/2015-774/2 20.05.2015</t>
  </si>
  <si>
    <t>14-14/016-14/016/003/2015-772/2 20.05.2015</t>
  </si>
  <si>
    <t>14-14/016-14/016/003/2015-769/2 20.05.2015</t>
  </si>
  <si>
    <t>14-14/016-06/009/2014-357/2 26.03.2015</t>
  </si>
  <si>
    <t>14:37:000310:469-14/050/2021-4 06.05.2021</t>
  </si>
  <si>
    <t>14-14/016-14/016/003/2015-2363/2 26.05.2015</t>
  </si>
  <si>
    <t>14-14-06/001/2014-165 05.02.2014</t>
  </si>
  <si>
    <t>14:37:000302:702-14/050/2021-2 11.06.2021</t>
  </si>
  <si>
    <t>14:37:000302:705-14/050/2021-2 27.08.2021</t>
  </si>
  <si>
    <t>14:37:000302:706-14/050/2021-2 09.08.2021</t>
  </si>
  <si>
    <t>14:37:000302:708-14/050/2021-2 30.07.2021</t>
  </si>
  <si>
    <t>14:37:000302:1966-14/050/2021-4 30.06.2021</t>
  </si>
  <si>
    <t>14:37:000302:699-14/050/2021-5 04.06.2021</t>
  </si>
  <si>
    <t>14-14/016-14/016/001/2015-194/2 09.02.2015</t>
  </si>
  <si>
    <t>14:37:000302:695-14/050/2021-3 30.06.2021</t>
  </si>
  <si>
    <t>14:37:000302:710-14/050/2021-2 02.07.2021</t>
  </si>
  <si>
    <t>14:37:000302:692-14/050/2021-2 16.06.2021</t>
  </si>
  <si>
    <t>14:37:000302:693-14/050/2021-2 16.06.2021</t>
  </si>
  <si>
    <t>14:37:000302:694-14/050/2021-5 14.07.2021</t>
  </si>
  <si>
    <t>14-14/016-14/016/001/2015-184/2 09.02.2015</t>
  </si>
  <si>
    <t>14-14/016-14/016/003/2015-2284/2 22.05.2015</t>
  </si>
  <si>
    <t>14-14/016-14/016/003/2015-2282/2 22.05.2015</t>
  </si>
  <si>
    <t>14-14-06/009/2014-112 28.12.2014</t>
  </si>
  <si>
    <t>14-14-06/009/2014-110 22.12.2014</t>
  </si>
  <si>
    <t>14-14/016-14/016/003/2015-6476/2 19.11.2015</t>
  </si>
  <si>
    <t>14-14/016-14/016/003/2015-6468/2 19.11.2015</t>
  </si>
  <si>
    <t>14-14/016-14/016/003/2015-6470/2 19.11.2015</t>
  </si>
  <si>
    <t>14-14-06/010/2011-080 25.12.2011</t>
  </si>
  <si>
    <t>14-14-06/001/2014-778 10.03.2014</t>
  </si>
  <si>
    <t>14-14/016-14/016/003/2015-2292/2 22.05.2015</t>
  </si>
  <si>
    <t>14-14-06/001/2014-849 12.03.2014</t>
  </si>
  <si>
    <t>14-14-06/001/2014-850 11.03.2014</t>
  </si>
  <si>
    <t>14-14/016-14/016/003/2015-2360/2 26.05.2015</t>
  </si>
  <si>
    <t>14-14/016-14/016/003/2015-891/2 20.05.2015</t>
  </si>
  <si>
    <t>14-14/016-14/016/003/2015-784/2 20.05.2015</t>
  </si>
  <si>
    <t>14-14/016-14/016/003/2015-777/2 20.05.2015</t>
  </si>
  <si>
    <t>14-14/016-14/016/003/2015-299/2 20.05.2015</t>
  </si>
  <si>
    <t>14-14/016-14/016/003/2015-298/2 20.05.2015</t>
  </si>
  <si>
    <t>14-14/016-14/016/003/2015-296/2 27.02.2015</t>
  </si>
  <si>
    <t>14-14/016-14/016/003/2015-294/2 27.02.2015</t>
  </si>
  <si>
    <t>14-14/016-14/016/003/2015-786/2 20.03.2015</t>
  </si>
  <si>
    <t>14-14/016-14/016/003/2015-781/2 20.05.2015</t>
  </si>
  <si>
    <t>14-14/016-14/016/003/2015-779/2 20.05.2015</t>
  </si>
  <si>
    <t>14-14-06/001/2014-775 10.03.2014</t>
  </si>
  <si>
    <t>14:37:000317:186-14/016/2017-3 21.04.2017</t>
  </si>
  <si>
    <t>14-14/016-14/016/003/2015-127/2 19.02.2015</t>
  </si>
  <si>
    <t>14-14/016-14/016/003/2015-125/2 19.02.2015</t>
  </si>
  <si>
    <t>14-14/016-14/016/003/2015-5567/2 15.10.2015</t>
  </si>
  <si>
    <t>14-14/016-14/016/003/2015-5569/2 15.10.2015</t>
  </si>
  <si>
    <t>14-14/016-14/016/003/2015-5571/2 15.10.2015</t>
  </si>
  <si>
    <t>14-14/016-14/016/003/2015-6602/2 24.11.2015</t>
  </si>
  <si>
    <t>14-14-06/022/2013-517 22.12.2013</t>
  </si>
  <si>
    <t>14-14-06/010/2011-107 24.12.2011</t>
  </si>
  <si>
    <t>14-14-06/006/2012-181 23.07.2012</t>
  </si>
  <si>
    <t>14-14/016-14/016/003/2015-6595/2 24.11.2015</t>
  </si>
  <si>
    <t>14:37:000311:377-14/050/2020-1 29.06.2020</t>
  </si>
  <si>
    <t>14-14-06/022/2013-127 28.11.2013</t>
  </si>
  <si>
    <t>14-14-06/003/2014-162 28.04.2014</t>
  </si>
  <si>
    <t>14-14-06/003/2014-164 29.04.2014</t>
  </si>
  <si>
    <t>14-14-06/001/2009-750 31.03.2009</t>
  </si>
  <si>
    <t>14-14-06/010/2011-220 25.12.2011</t>
  </si>
  <si>
    <t>14-14-06/010/2011-223 25.12.2011</t>
  </si>
  <si>
    <t>14:37:000306:172-14/050/2022-4 24.10.2022</t>
  </si>
  <si>
    <t>14:37:000306:169-14/050/2021-2 23.06.2021</t>
  </si>
  <si>
    <t>14:37:000302:350-14/050/2023-1 16.11.2023</t>
  </si>
  <si>
    <t>14:37:000305:226-14/050/2020-4 11.03.2020</t>
  </si>
  <si>
    <t>14:37:000305:229-14/050/2021-2 27.01.2021</t>
  </si>
  <si>
    <t>14:37:000305:213-14/050/2020-4 25.12.2020</t>
  </si>
  <si>
    <t>14:37:000305:233-14/050/2020-5 25.12.2020</t>
  </si>
  <si>
    <t>14:37:000305:214-14/050/2020-2 17.12.2020</t>
  </si>
  <si>
    <t>14:37:000305:656-14/050/2020-3 14.08.2020</t>
  </si>
  <si>
    <t>14:37:000305:216-14/050/2020-5 25.12.2020</t>
  </si>
  <si>
    <t>14:37:000305:218-14/050/2020-2 28.12.2020</t>
  </si>
  <si>
    <t>14:37:000305:219-14/050/2020-6 17.12.2020</t>
  </si>
  <si>
    <t>14:37:000305:220-14/050/2020-2 24.12.2020</t>
  </si>
  <si>
    <t>14:37:000305:468-14/050/2020-2 17.08.2020</t>
  </si>
  <si>
    <t>14:37:000305:236-14/050/2021-2 15.02.2021</t>
  </si>
  <si>
    <t>14:37:000305:237-14/050/2021-13 15.02.2021</t>
  </si>
  <si>
    <t>14:37:000305:239-14/050/2020-2 17.08.2020</t>
  </si>
  <si>
    <t>14:37:000305:655-14/050/2020-3 17.08.2020</t>
  </si>
  <si>
    <t>14:37:000305:402-14/050/2018-2 02.09.2018</t>
  </si>
  <si>
    <t>14:37:000302:947-14/050/2021-4 22.07.2021</t>
  </si>
  <si>
    <t>14-14-06/010/2011-291 25.12.2011</t>
  </si>
  <si>
    <t>14:37:000360:195-14/050/2020-1 27.01.2020</t>
  </si>
  <si>
    <t>14:37:000364:196-14/050/2020-1 23.01.2020</t>
  </si>
  <si>
    <t>14:37:000364:184-14/050/2020-1 23.01.2020</t>
  </si>
  <si>
    <t>14:37:000364:182-14/050/2020-1 23.01.2020</t>
  </si>
  <si>
    <t>14:37:000364:193-14/050/2020-1 23.01.2020</t>
  </si>
  <si>
    <t>14:37:000364:191-14/050/2020-1 23.01.2020</t>
  </si>
  <si>
    <t>14:37:000364:181-14/050/2020-1 23.01.2020</t>
  </si>
  <si>
    <t>14:37:000360:193-14/050/2020-1 28.01.2020</t>
  </si>
  <si>
    <t>14:37:000364:188-14/050/2020-1 23.01.2020</t>
  </si>
  <si>
    <t>14:37:000360:188-14/050/2020-1 29.01.2020</t>
  </si>
  <si>
    <t>14:16:010504:760-14/050/2020-1 24.01.2020</t>
  </si>
  <si>
    <t>14:37:000364:180-14/050/2020-1 28.01.2020</t>
  </si>
  <si>
    <t>14:37:000364:192-14/050/2020-1 28.01.2020</t>
  </si>
  <si>
    <t>14:37:000364:186-14/050/2020-1 23.01.2020</t>
  </si>
  <si>
    <t>14:16:010504:709-14/050/2021-1 03.02.2021</t>
  </si>
  <si>
    <t>14:37:000364:195-14/050/2020-1 23.01.2020</t>
  </si>
  <si>
    <t>14:37:000364:179-14/050/2020-1 30.01.2020</t>
  </si>
  <si>
    <t>14:16:010504:394-14/050/2020-1 23.01.2020</t>
  </si>
  <si>
    <t>14:37:000364:194-14/050/2020-1 23.01.2020</t>
  </si>
  <si>
    <t>14:37:000000:3139-14/050/2020-1 23.01.2020</t>
  </si>
  <si>
    <t>14:37:000364:187-14/050/2020-1 23.01.2020</t>
  </si>
  <si>
    <t>14-14-06/021/2012-400 27.12.2012</t>
  </si>
  <si>
    <t>14-14-06/021/2012-402 27.12.2012</t>
  </si>
  <si>
    <t>14-14-06/021/2012-403 27.12.2012</t>
  </si>
  <si>
    <t>14-14-06/003/2012-682 18.07.2012</t>
  </si>
  <si>
    <t>14-14-06/003/2012-683 19.07.2012</t>
  </si>
  <si>
    <t>14:37:000324:2718-14/050/2019-2 17.06.2019</t>
  </si>
  <si>
    <t>14-14-06/003/2014-426 07.05.2014</t>
  </si>
  <si>
    <t>14-14/016-14/016/003/2016-4307/2 от 22.08.2016</t>
  </si>
  <si>
    <t>14:37:000305:741</t>
  </si>
  <si>
    <t>14:37:000228:118</t>
  </si>
  <si>
    <t>14:37:000228:81</t>
  </si>
  <si>
    <t>Адрес (улица, проспект, шоссе)</t>
  </si>
  <si>
    <t>материал ж.дома (камень, дерево)</t>
  </si>
  <si>
    <t>БЕЗВОЗМЕЗНОЕ ПОЛЬЗОВАНИЕ  БФ "Выбор"</t>
  </si>
  <si>
    <t>БЕЗВОЗМЕЗНОЕ ПОЛЬЗОВАНИЕ  клуб "Северный скат"</t>
  </si>
  <si>
    <r>
      <t>БЕЗВОЗМЕЗНОЕ ПОЛЬЗОВАНИЕ Федеральное казенное учреждение "Центр гос.инспекции по маломерным судам Министерства РФ по делам ГОиЧС РС (Я)    (</t>
    </r>
    <r>
      <rPr>
        <i/>
        <sz val="10"/>
        <rFont val="Arial"/>
        <family val="2"/>
        <charset val="204"/>
      </rPr>
      <t>ГИМС МЧС России</t>
    </r>
    <r>
      <rPr>
        <sz val="10"/>
        <rFont val="Arial"/>
        <family val="2"/>
        <charset val="204"/>
      </rPr>
      <t>)</t>
    </r>
  </si>
  <si>
    <t>БЕЗВОЗМЕЗДНОЕ ПОЛЬЗОВАНИЕ ТСЖ "9 квартал"</t>
  </si>
  <si>
    <t>АРЕНДА Некрасов А.П.</t>
  </si>
  <si>
    <t>(Договор безвозмездной передачи (дарения) АК "АЛРОСА"  от 25.12.2013) Распоряжение о принятии в казну МО "Город Мирный! Памятника Л.Л. Солдатовау в г. Мирный, от 04.03.2014 № 82.</t>
  </si>
  <si>
    <t>14-14-06/007/2008-934</t>
  </si>
  <si>
    <t>25.12.2008</t>
  </si>
  <si>
    <t>14:37:000000:1795</t>
  </si>
  <si>
    <t>14-14-06/008/2008-078</t>
  </si>
  <si>
    <t>26.12.2008</t>
  </si>
  <si>
    <t>14:37:000000:1633</t>
  </si>
  <si>
    <t>14:16:020203:132-14/050/2019-1</t>
  </si>
  <si>
    <t>13.05.2019</t>
  </si>
  <si>
    <t>14:16:020203:132</t>
  </si>
  <si>
    <t>14-14-06/008/2008-098</t>
  </si>
  <si>
    <t>14:37:000000:1851</t>
  </si>
  <si>
    <t>14-14-06/007/2008-798</t>
  </si>
  <si>
    <t>28.01.2009</t>
  </si>
  <si>
    <t>14:37:000212:72</t>
  </si>
  <si>
    <t>14-14-06/007/2008-914</t>
  </si>
  <si>
    <t>14.12.2008</t>
  </si>
  <si>
    <t>14:37:000000:1707</t>
  </si>
  <si>
    <t>14-14-06/007/2008-924</t>
  </si>
  <si>
    <t>14-14-06/008/2008-024</t>
  </si>
  <si>
    <t>14:37:000307:178</t>
  </si>
  <si>
    <t>14-14-06/007/2008-937</t>
  </si>
  <si>
    <t>14:37:000000:1828</t>
  </si>
  <si>
    <t>14-14-06/007/2008-917</t>
  </si>
  <si>
    <t>14:37:000000:1843</t>
  </si>
  <si>
    <t>14-14-06/008/2008-021</t>
  </si>
  <si>
    <t>14:37:000309:49</t>
  </si>
  <si>
    <t>14-14-06/007/2008-928</t>
  </si>
  <si>
    <t>14:37:000000:2173</t>
  </si>
  <si>
    <t>14-14-06/008/2008-102</t>
  </si>
  <si>
    <t>14:37:000305:77</t>
  </si>
  <si>
    <t>14-14/016-14/016/003/2016-344/2</t>
  </si>
  <si>
    <t>08.02.2016</t>
  </si>
  <si>
    <t>14:37:000313:394</t>
  </si>
  <si>
    <t>14-14/016-14/016/003/2016-346/2</t>
  </si>
  <si>
    <t>14:37:000313:395</t>
  </si>
  <si>
    <t>14-14/016-14/016/003/2016-352/2</t>
  </si>
  <si>
    <t>14:37:000234:10</t>
  </si>
  <si>
    <t>14-14/016-14/016/003/2016-276/2</t>
  </si>
  <si>
    <t>03.02.2016</t>
  </si>
  <si>
    <t>14:37:000228:161</t>
  </si>
  <si>
    <t>14-14/016-14/016/003/2016-199/2</t>
  </si>
  <si>
    <t>01.02.2016</t>
  </si>
  <si>
    <t>14:37:000000:3108</t>
  </si>
  <si>
    <t>14-14/016-14/016/003/2016-198/2</t>
  </si>
  <si>
    <t>14:37:000000:3111</t>
  </si>
  <si>
    <t>14-14/016-14/016/003/2016-195/2</t>
  </si>
  <si>
    <t>14:37:000204:48</t>
  </si>
  <si>
    <t>14-14/016-14/016/003/2016-194/2</t>
  </si>
  <si>
    <t>14:37:000356:97</t>
  </si>
  <si>
    <t>14-14/016-14/016/003/2016-205/2</t>
  </si>
  <si>
    <t>14:37:000223:1227</t>
  </si>
  <si>
    <t>14-14/016-14/016/003/2016-201/2</t>
  </si>
  <si>
    <t>14:37:000352:38</t>
  </si>
  <si>
    <t>14-14/016-14/016/003/2016-202/2</t>
  </si>
  <si>
    <t>14:37:000304:371</t>
  </si>
  <si>
    <t>14-14-06/008/2013-414</t>
  </si>
  <si>
    <t>08.07.2013</t>
  </si>
  <si>
    <t>14:37:000000:447</t>
  </si>
  <si>
    <t>14-14/016-14/016/003/2016-275/2</t>
  </si>
  <si>
    <t>14:37:000000:3113</t>
  </si>
  <si>
    <t>14-14/016-14/016/003/2016-274/2</t>
  </si>
  <si>
    <t>14:37:000409:236</t>
  </si>
  <si>
    <t>14-14/016-14/016/003/2016-277/2</t>
  </si>
  <si>
    <t>14:37:000409:237</t>
  </si>
  <si>
    <t>14-14/016-14/016/003/2016-347/2</t>
  </si>
  <si>
    <t>14:37:000101:44</t>
  </si>
  <si>
    <t>14-14-06/007/2008-862</t>
  </si>
  <si>
    <t>14:37:000333:34</t>
  </si>
  <si>
    <t>14-14-06/008/2008-075</t>
  </si>
  <si>
    <t>14:37:000323:5708</t>
  </si>
  <si>
    <t>14-14-06/007/2008-878</t>
  </si>
  <si>
    <t>14:37:000000:1688</t>
  </si>
  <si>
    <t>14-14-06/008/2008-072</t>
  </si>
  <si>
    <t>14:37:000111:182</t>
  </si>
  <si>
    <t>14-14-06/007/2008-999</t>
  </si>
  <si>
    <t>14:37:000000:1702</t>
  </si>
  <si>
    <t>14-14-06/008/2008-081</t>
  </si>
  <si>
    <t>14:37:000110:201</t>
  </si>
  <si>
    <t>14-14-06/005/2011-236</t>
  </si>
  <si>
    <t>26.06.2011</t>
  </si>
  <si>
    <t>14-14-06/004/2011-448</t>
  </si>
  <si>
    <t>14-14-06/008/2013-415</t>
  </si>
  <si>
    <t>14:37:000000:151</t>
  </si>
  <si>
    <t>14-14/016-14/016/003/2016-204/2</t>
  </si>
  <si>
    <t>14:37:000402:678</t>
  </si>
  <si>
    <t>14-14/016-14/016/003/2016-192/2</t>
  </si>
  <si>
    <t>14:37:000402:679</t>
  </si>
  <si>
    <t>14-14-06/008/2008-016</t>
  </si>
  <si>
    <t>14:37:000000:1699</t>
  </si>
  <si>
    <t>14-14-06/007/2008-920</t>
  </si>
  <si>
    <t>14:37:000000:1801</t>
  </si>
  <si>
    <t>14-14-06/007/2008-866</t>
  </si>
  <si>
    <t>14-14-06/007/2008-872</t>
  </si>
  <si>
    <t>14:37:000000:1669</t>
  </si>
  <si>
    <t xml:space="preserve"> г.Мирный, ш. Кирова - Мусоросвалка</t>
  </si>
  <si>
    <t>14-14-06/006/2010-088</t>
  </si>
  <si>
    <t>25.07.2010</t>
  </si>
  <si>
    <t>14:37:000324:3161</t>
  </si>
  <si>
    <t>14:37:000402:677-14/016/2017-2</t>
  </si>
  <si>
    <t>15.02.2017</t>
  </si>
  <si>
    <t>14:37:000402:677</t>
  </si>
  <si>
    <t xml:space="preserve">14-14/016-14/016/003/2016-3919/2
</t>
  </si>
  <si>
    <t>01.08.2016</t>
  </si>
  <si>
    <t>14-14-06/007/2008-877</t>
  </si>
  <si>
    <t>09.07.2013</t>
  </si>
  <si>
    <t>14-14-06/008/2013-416</t>
  </si>
  <si>
    <t>27.06.2011</t>
  </si>
  <si>
    <t>14-14-06/004/2011-447</t>
  </si>
  <si>
    <t>14-14/016-14/016/003/2016-354/2</t>
  </si>
  <si>
    <t>14-14/016-14/016/003/2016-193/2</t>
  </si>
  <si>
    <t>14-14/016-14/016/003/2016-349/2</t>
  </si>
  <si>
    <t xml:space="preserve">14-14/016-14/016/003/2016-348/2
</t>
  </si>
  <si>
    <t>29.03.2017</t>
  </si>
  <si>
    <t>14:37:000000:3107-14/016/2017-2</t>
  </si>
  <si>
    <t>07.06.2017</t>
  </si>
  <si>
    <t>14:37:000322:67-14/016/2017-2</t>
  </si>
  <si>
    <t>09.06.2017</t>
  </si>
  <si>
    <t>14:37:000111:1495-14/016/2017-2</t>
  </si>
  <si>
    <t>29.05.2017</t>
  </si>
  <si>
    <t>14:37:000000:3115-14/016/2017-2</t>
  </si>
  <si>
    <t>24.05.2017</t>
  </si>
  <si>
    <t>14:37:000000:3118-14/016/2017-2</t>
  </si>
  <si>
    <t>14:37:000323:5748-14/016/2017-2</t>
  </si>
  <si>
    <t>14:37:000303:921-14/016/2017-2</t>
  </si>
  <si>
    <t>19.07.2017</t>
  </si>
  <si>
    <t xml:space="preserve">14:37:000324:3223-14/016/2017-1
</t>
  </si>
  <si>
    <t>14:37:000000:2206-14/050/2020-2</t>
  </si>
  <si>
    <t>от 16.01.2019</t>
  </si>
  <si>
    <t>14:37:000000:2943-14/050/2019-2</t>
  </si>
  <si>
    <t>№ 14:37:000310:616-14/050/2019-2</t>
  </si>
  <si>
    <t>14:37:000000:2107</t>
  </si>
  <si>
    <t>14:37:000316:68</t>
  </si>
  <si>
    <t>14:37:000000:1670</t>
  </si>
  <si>
    <t>14:37:000405:458</t>
  </si>
  <si>
    <t>14:37:000304:377</t>
  </si>
  <si>
    <t>14:37:000305:520</t>
  </si>
  <si>
    <t>14:37:000306:268</t>
  </si>
  <si>
    <t>14:37:000000:3107</t>
  </si>
  <si>
    <t>14:37:000322:67</t>
  </si>
  <si>
    <t>14:37:000111:1495</t>
  </si>
  <si>
    <t>14:37:000000:3115</t>
  </si>
  <si>
    <t>14:37:000000:3118</t>
  </si>
  <si>
    <t>14:37:000323:5748</t>
  </si>
  <si>
    <t>14:37:000324:3223</t>
  </si>
  <si>
    <t>14-14/016-14/016/003/2015-1150/2</t>
  </si>
  <si>
    <t>06.04.2015</t>
  </si>
  <si>
    <t>14-14-06/008/2008-864</t>
  </si>
  <si>
    <t>20.01.2009</t>
  </si>
  <si>
    <t>14-14-06/008/2008-498</t>
  </si>
  <si>
    <t>10.01.2009</t>
  </si>
  <si>
    <t>14-14-06/006/2011-982</t>
  </si>
  <si>
    <t>20.10.2011</t>
  </si>
  <si>
    <t>14-14-06/006/2011-979</t>
  </si>
  <si>
    <t>14-14/016-14/016/003/2016-1370/2</t>
  </si>
  <si>
    <t>24.03.2016</t>
  </si>
  <si>
    <t>14-14-06/007/2010-314</t>
  </si>
  <si>
    <t>21.09.2010</t>
  </si>
  <si>
    <t>14-14-06/008/2014-839</t>
  </si>
  <si>
    <t>14-14-06/010/2006-451</t>
  </si>
  <si>
    <t>27.04.2007</t>
  </si>
  <si>
    <t xml:space="preserve">14:37:000000:2207-14/050/2020-2 </t>
  </si>
  <si>
    <t>14:37:000224:243-14/016/2018-2</t>
  </si>
  <si>
    <t>14:37:000000:1191-14/050/2020-3</t>
  </si>
  <si>
    <t>14:37:000000:1189-14/050/2020-3</t>
  </si>
  <si>
    <t>14:37:000401:341-14/050/2023-3</t>
  </si>
  <si>
    <t>14:37:000224:243</t>
  </si>
  <si>
    <t>0101032100</t>
  </si>
  <si>
    <t xml:space="preserve">0101032082 </t>
  </si>
  <si>
    <t>14:37:000000:491-14/050/2023-1</t>
  </si>
  <si>
    <t xml:space="preserve">14:37:000000:491 </t>
  </si>
  <si>
    <t>Центральная площадь Ленина</t>
  </si>
  <si>
    <t>Кубовая № 22 Комсомольская д.48</t>
  </si>
  <si>
    <t>14-14-06/006/2013-043</t>
  </si>
  <si>
    <t>31.03.2013</t>
  </si>
  <si>
    <t>14-14-06/003/2010-391</t>
  </si>
  <si>
    <t>24.05.2010</t>
  </si>
  <si>
    <t>14-14-06/004/2010-557</t>
  </si>
  <si>
    <t>03.06.2010</t>
  </si>
  <si>
    <t>14:37:000314:64</t>
  </si>
  <si>
    <t>14-14-06/005/2010-264</t>
  </si>
  <si>
    <t>08.06.2010</t>
  </si>
  <si>
    <t>14:37:000307:202</t>
  </si>
  <si>
    <t>14-14-06/004/2010-527</t>
  </si>
  <si>
    <t>01.06.2010</t>
  </si>
  <si>
    <t>Памятник "Мемориальный комплекс к 30-летию победы в Великой отечественной войне"</t>
  </si>
  <si>
    <t>14-14-06/006/2013-040</t>
  </si>
  <si>
    <t>03.04.2013</t>
  </si>
  <si>
    <t>14:37:000000:1852</t>
  </si>
  <si>
    <t>г. Мирный, пл. Победы</t>
  </si>
  <si>
    <t>14-14-06/004/2013-935</t>
  </si>
  <si>
    <t>14:37:000324:408</t>
  </si>
  <si>
    <t>14-14-06/004/2013-937</t>
  </si>
  <si>
    <t>14-14-06/001/2010-971</t>
  </si>
  <si>
    <t>14:16:060101:1621</t>
  </si>
  <si>
    <t>14-14-06/001/2014-055</t>
  </si>
  <si>
    <t>29.01.2014</t>
  </si>
  <si>
    <t>14-14-06/001/2010-969</t>
  </si>
  <si>
    <t>14:37:000000:2330</t>
  </si>
  <si>
    <t>14-14-06/003/2010-042 25.03.2010</t>
  </si>
  <si>
    <t>14-14-06/001/2014-152 04.02.2014</t>
  </si>
  <si>
    <t>14-14-06/006/2010-559 20.09.2010</t>
  </si>
  <si>
    <t>УЖКХ Оперативное управление
№ 14-14-06/005/2013-457 18.03.2013</t>
  </si>
  <si>
    <t>14-14-06/006/2012-172 24.07.2012</t>
  </si>
  <si>
    <t>14-14-06/002/2010-460 18.03.2010</t>
  </si>
  <si>
    <t>14-14-06/022/2013-478 26.12.2013</t>
  </si>
  <si>
    <t>Постановление Правительства от 31.01.2009 года № 29, Распоряжение № 293 от 12.07.2018 О принятии в казну МО "город Мирный" нежилых помещений" Постановление № 997 от 08.08.2019 О передаче нежилого помещения в оперативное управление МКУ "УСКиМП" МО "Город Мирный", Постановление от 06.12.2019 № 1501 О передаче нежилого помещения в казну МО "Город Мирный"</t>
  </si>
  <si>
    <t>___</t>
  </si>
  <si>
    <t>Приют для животных</t>
  </si>
  <si>
    <t>Постановление № 191 от 01.03.2018 О передаче пункта передержки животных из МКУ "УЖКХ" МО "Город Мирный" в казну МО "город Мирный" Мирнинского района Республики Саха (Якутия), Распоряжение № 74 от 06.02.2020 О переименовании объекта муниципальной собственности МО "Город Мирный"</t>
  </si>
  <si>
    <t xml:space="preserve">Пункт передержки животных переименован в Приют для животных </t>
  </si>
  <si>
    <t>Автопарковка в районе отделения стоматологии</t>
  </si>
  <si>
    <t>Постановление № 1804 от 29.12.2018 О передаче имущества из МКУ "УЖКХ" МО "Город Мирный" в казну МО "Город Мирный" Мирнинского района Республики Саха (Якутия)</t>
  </si>
  <si>
    <t>г. Мирный, ш. 50 лет Октября</t>
  </si>
  <si>
    <t>1 445 163,00</t>
  </si>
  <si>
    <t>Автопарковка в районе взрослой поликлиники</t>
  </si>
  <si>
    <t>900 803,00</t>
  </si>
  <si>
    <t>Автопарковка в районе ГИБДД</t>
  </si>
  <si>
    <t>Автопарковка между взрослой и детской поликлиникой</t>
  </si>
  <si>
    <t>547 420,00</t>
  </si>
  <si>
    <t>Автопарковка в районе стационарного корпуса МЦРБ (пищеблок)</t>
  </si>
  <si>
    <t>913 475,00</t>
  </si>
  <si>
    <t>Автопарковка в районе детской поликлиники</t>
  </si>
  <si>
    <t>990 817,00</t>
  </si>
  <si>
    <t>Автопарковка в районе отделения гинекологии</t>
  </si>
  <si>
    <t>3 351 718,00</t>
  </si>
  <si>
    <t xml:space="preserve">Автопарковка в районе инфекционного отделения </t>
  </si>
  <si>
    <t>г. Мирный, ул. Бобкова</t>
  </si>
  <si>
    <t>1 929 821,00</t>
  </si>
  <si>
    <t xml:space="preserve">Автопарковка в районе наркологического отделения </t>
  </si>
  <si>
    <t>г. Мирный, ш. Чернышевское</t>
  </si>
  <si>
    <t>1 647 396,00</t>
  </si>
  <si>
    <t>Автопарковка в районе детской поликлиники (угловая)</t>
  </si>
  <si>
    <t>1 827 209,88</t>
  </si>
  <si>
    <t>Аппаратно-программный комплекс "Безопасный город"</t>
  </si>
  <si>
    <t>Распоряжение № 84 от 20.02.2021 О принятии имущества в казну МО "Город Мирный"</t>
  </si>
  <si>
    <t>Горка "Северное сияние"</t>
  </si>
  <si>
    <t>Распоряжение №123 от 24.03.2021 О принятии имущества в казну МО "Город Мирный"</t>
  </si>
  <si>
    <t>Лавка "Буря"</t>
  </si>
  <si>
    <t xml:space="preserve">Столб под установку растяжек </t>
  </si>
  <si>
    <t>Распоряжение АМО "Город Мирный" от 02.06.2008 года № 188 "О принятии имущества в казну МО "Город Мирный"</t>
  </si>
  <si>
    <t>Агентство Аэрофлот - ул. Ленина, 2 шт.</t>
  </si>
  <si>
    <t>Книжный магазин - ул. Ленина, 2 шт</t>
  </si>
  <si>
    <t>Аптека – центральная больница ул. Павлова, 2 шт</t>
  </si>
  <si>
    <t>Почта  - ул. Звездная, Верхний поселок, 2 шт.</t>
  </si>
  <si>
    <t>Школа № 8  - ул. Вилюйская, Нижний поселок, 2 шт</t>
  </si>
  <si>
    <t>п. Газовик, 2 шт</t>
  </si>
  <si>
    <t>ул. 50 лет Октября, район производственных объектов, 2 шт.</t>
  </si>
  <si>
    <t>ул. Тихонова, район ТУСМ, 2 шт.</t>
  </si>
  <si>
    <t>ул. Ленина, район жилых домов № 42 и № 43, 2 шт.</t>
  </si>
  <si>
    <t>Металлоконструкции</t>
  </si>
  <si>
    <t>Кузакова, район стадиона «Металлург», размером 3х6 м, 4 шт.</t>
  </si>
  <si>
    <t>ул. Павлова, район профилактория «Горняк», размером 3х6 м, 2 шт.</t>
  </si>
  <si>
    <t>угол ш. Кузакова – ш. Кирова (парк), 4 шт., из них 2 конструкции металлические и 2 конструкции железобетонные</t>
  </si>
  <si>
    <t>между домами ул. Ленина, д.18 и  пр. Ленинградский, д.52, 1 шт.</t>
  </si>
  <si>
    <t>между домами пр. Ленинградский, д. 34 и д. 36, 1 шт.</t>
  </si>
  <si>
    <t>ш. Чернышевское поворот на ул. Тихонова, металлическая конструкция размером 3х5 м, 1 шт.</t>
  </si>
  <si>
    <t>ш. Чернышевское поворот на ул. Солдатова, металлическая конструкция, 1 шт.</t>
  </si>
  <si>
    <t>ул. Павлова, район Центральной аптеки, размером 3х6 м, 1 шт.</t>
  </si>
  <si>
    <t>ул. 50 лет Октября, район жилого дома № 12/1, 1 шт.</t>
  </si>
  <si>
    <t>Передаточный акт 1-МС-09 от 03.03.2009 года Постановление Правительства № 29 от 31.01.2009 года</t>
  </si>
  <si>
    <t>Металлоконструкция 2-сторонняя</t>
  </si>
  <si>
    <t>длина 2,55 м, высота 4,00 м, площадь 10,2 кв.м.</t>
  </si>
  <si>
    <t xml:space="preserve">Распоряжение от 15.11.2022 № 520 О принятии движимого имущества в казну МО "Город Мирный" Мирнинского района Республики Саха (Якутия) </t>
  </si>
  <si>
    <t>г. Мирный, ул. Тихонова, д. 5, корп. 1</t>
  </si>
  <si>
    <t>Беседка квадратная № 3</t>
  </si>
  <si>
    <t>Передаточный акт № 16/2 от 01.01.2015</t>
  </si>
  <si>
    <t>этнографический комплекс "Земля Олонхо"территория базы отдыха "Чуоналыр"</t>
  </si>
  <si>
    <t>Постановление об объединении движимого имущества в этнографический комплекс "Земля Олонхо" в реестре муниципальной собственности МО "Город Мирный" от 04.02.2022 № 107.</t>
  </si>
  <si>
    <t>Беседка Ураса квадратная</t>
  </si>
  <si>
    <t>Входная группа (центральная)</t>
  </si>
  <si>
    <t>Деревянный навес с настилом, огражданием и входной группой на территории тусулгэ Урасы № 3</t>
  </si>
  <si>
    <t>Деревянный навес с настилом, огражданием и входной группой на территории тусулгэ Урасы № 4</t>
  </si>
  <si>
    <t>Колоннада</t>
  </si>
  <si>
    <t>Постамент священного символ Ысыаха Олонхо "Ытык-Дуога"</t>
  </si>
  <si>
    <t>Священный символ "Аал Луук Мас"</t>
  </si>
  <si>
    <t>Сцена № 1</t>
  </si>
  <si>
    <t>Дощатый настил № 2</t>
  </si>
  <si>
    <t>Торговые ряды "Аллея мастеров"</t>
  </si>
  <si>
    <t>Туалет № 4</t>
  </si>
  <si>
    <t>Туалет № 5</t>
  </si>
  <si>
    <t>Туалет на 4 места</t>
  </si>
  <si>
    <t>Ураса № 3</t>
  </si>
  <si>
    <t>Ураса № 4</t>
  </si>
  <si>
    <t>Ураса № 5</t>
  </si>
  <si>
    <t>Ураса № 6</t>
  </si>
  <si>
    <t>Ураса № 7</t>
  </si>
  <si>
    <t>Ураса № 12 с тулсунгэ</t>
  </si>
  <si>
    <t>Ураса № 13 с тулсунгэ</t>
  </si>
  <si>
    <t>Пляжная зона. Летняя база. СОК Алмазная долина</t>
  </si>
  <si>
    <t xml:space="preserve">Распоряжение № 268 от  25.06.2020 О принятии имущества в казну МО "Город Мирный" </t>
  </si>
  <si>
    <t xml:space="preserve">Лодочный мотор Ямаха 20 СМНS </t>
  </si>
  <si>
    <t>Серфинг</t>
  </si>
  <si>
    <t>Аквапланер</t>
  </si>
  <si>
    <t>Кабинки для переодевания</t>
  </si>
  <si>
    <t>Лодка под мотор Орион 25Н лодочный мотор Неп</t>
  </si>
  <si>
    <t>Контейнер 20 т</t>
  </si>
  <si>
    <t>Распоряжение № 562 от 25.12.2020 О принятии имущества в казну МО "Город Мирный"</t>
  </si>
  <si>
    <t>г. Мирный, на базе отдыха Чуоналыр</t>
  </si>
  <si>
    <t>Баннер 19300*9000 мм</t>
  </si>
  <si>
    <t>Распоряжение № 571 от 30.12.2020 О принятии имущества в казну МО "Город Мирный"</t>
  </si>
  <si>
    <t>Баннер 12900*9500 мм</t>
  </si>
  <si>
    <t>0101041011</t>
  </si>
  <si>
    <t>новогодняя елка - 1 шт, 14м</t>
  </si>
  <si>
    <t>Распоряжение о приеме-передаче товарно материальных ценностей на хранение от 05.03.2007 года</t>
  </si>
  <si>
    <t>ОТВЕТХРАНЕНИЕ в МУП Коммунальщик (Распоряжение 1045 от 02.12.2013 О передаче объекта на отвественное хранение в МУП Коммунальщик)</t>
  </si>
  <si>
    <t>Оголовник 1 шт</t>
  </si>
  <si>
    <t>Искусственная ель зеленого цвета, h-12 м</t>
  </si>
  <si>
    <t>Распоряжение № 16 от 21.01.2014 О принятии имущества в казну МО "Город Мирный"</t>
  </si>
  <si>
    <t>Вводной щит с защитной автоматикой, с источниками питания и контролерами</t>
  </si>
  <si>
    <t>Металлический каркас пригруза из угловой стали 50 мм</t>
  </si>
  <si>
    <t>Шкаф для контролера упраения ёлочной гирляндой</t>
  </si>
  <si>
    <t>Распоряжение № 579 от 23.12.2014 О принятии имущества в казну</t>
  </si>
  <si>
    <t xml:space="preserve">распоряжением закреплена ответственность за отделом культуры и молодежной политики </t>
  </si>
  <si>
    <t>Светодиодная вывеска "С новым годом!"</t>
  </si>
  <si>
    <t>Распоряжение № 29 от 28.01.2015  "О принятии имущества в казну МО "Город Мирный"</t>
  </si>
  <si>
    <t>Временное ограждения базы участка (заборы ограждения), Иреляхская, д.2</t>
  </si>
  <si>
    <t>Модель Ордена Октябрьской революции 1 шт</t>
  </si>
  <si>
    <t>Распоряжение "О принятии моделей орденов и планшетов с надписями в казну МО "Город Мирный" № 1203 от 19.07.2012 года</t>
  </si>
  <si>
    <t>____</t>
  </si>
  <si>
    <t>Модель Ордена Ленина 1 шт</t>
  </si>
  <si>
    <t>Планшет с надписью "1956" 1 шт</t>
  </si>
  <si>
    <t>Планшет с надписью "1948" 1 шт</t>
  </si>
  <si>
    <t>Планшет с надписью "1945" 1 шт</t>
  </si>
  <si>
    <t>Модель Ордена Трудового Красного Знамени 1 шт</t>
  </si>
  <si>
    <t>Планшет с надписью "1931" 1 шт</t>
  </si>
  <si>
    <t>Модель Ордена Красного Знамени 1 шт</t>
  </si>
  <si>
    <t>Планшет с надписью "1928 1 шт</t>
  </si>
  <si>
    <t>Планшет с надписью "1968" 1 шт</t>
  </si>
  <si>
    <t>Мемориальная доска в честь комсомольцев - первооткрывателей г. Мирного</t>
  </si>
  <si>
    <t>Распоряжение о принятии в казну МО "Город Мирный" № 1286 от 02.08.2012 г.</t>
  </si>
  <si>
    <t>Рекламный щит</t>
  </si>
  <si>
    <t xml:space="preserve">Распоряжение от 03.02.2014 № 33 О принятии в казну МО "Город Мирный" рекламных щитов </t>
  </si>
  <si>
    <t xml:space="preserve">г. . Мирный, левый берег  р.Ирелях,
в районе моста в п. Заречный
</t>
  </si>
  <si>
    <t xml:space="preserve">г. Мирный, правый берег  р.Ирелях, в районе моста в п. Заречный
</t>
  </si>
  <si>
    <t>г. Мирный, левый берег р. Ирелях в районе моста на Верхний поселок</t>
  </si>
  <si>
    <t>г. Мирный, правый  берег р. Ирелях в районе моста на Верхний поселок</t>
  </si>
  <si>
    <t xml:space="preserve">г. Мирный, в районе д. 47 по 
ул. Гагарина
</t>
  </si>
  <si>
    <t xml:space="preserve">г. Мирный, в районе д. 4 по 
ул. Бабушкина
</t>
  </si>
  <si>
    <t>г. Мирный, в районе перекрестка улиц Гагарина и Некрасова</t>
  </si>
  <si>
    <t>г. Мирный, в районе перекрестка улиц  Комсомольская и Бабушкина</t>
  </si>
  <si>
    <t>Дизельная тепловая пушка прямого нагрева</t>
  </si>
  <si>
    <t>Распоряжение № 194 от 15.05.2018 О принятии имущества в казну МО "Город Мирный"</t>
  </si>
  <si>
    <t>ответственность за отделом ГОиЧС</t>
  </si>
  <si>
    <t xml:space="preserve">Дизельная тепловая пушка </t>
  </si>
  <si>
    <t>Удлинитель, 20 м</t>
  </si>
  <si>
    <t>Урна круглая металлическая</t>
  </si>
  <si>
    <t>Постановление № 1788 от 28.12.2018 О передаче имущесмтва из МКУ "УЖКХ" МО "Город Мирный" в казну МО "Город Мирный" Мирнинского района Республики Саха (Якутия)</t>
  </si>
  <si>
    <t>11 404,00</t>
  </si>
  <si>
    <t>Скамья бульварная со спинкой без подлокотников</t>
  </si>
  <si>
    <t>38 160,00</t>
  </si>
  <si>
    <t>Подъемная платформа для инвалидов с входной группой Тихонова 14</t>
  </si>
  <si>
    <t>Постановление № 547 от 22.04.2019 О передаче имущества из МКУ "УЖКХ" МО "Город Мирный" в казну МО "Город Мирный"№ Мирнинского района Республики Саха (Якутия)</t>
  </si>
  <si>
    <t>г. Мирный, ул. Тихонова, д. 14</t>
  </si>
  <si>
    <t>Палатка пневмокаркасная</t>
  </si>
  <si>
    <t>Распоряжение № 1586 от 28.09.2012 О принятии палатки пневмокаркасной в комплекте с необходимым оборудованием в казну МО "Город Мирный"</t>
  </si>
  <si>
    <t>Объемная надпись с неоновой подстветкой "Мирный - столица алмазного края"</t>
  </si>
  <si>
    <t>Распоряжение № 394 от11.09.2017 "О принятии имущества в казну МО "Город Мирный"</t>
  </si>
  <si>
    <t>Вольер с будкой ( пункт передержки животных)</t>
  </si>
  <si>
    <t>Постановление № 1674 от 30.12.2019 "О передаче имущества из МКУ "УЖКХ" МО "Город Мирный" Мирнинского района Республики Саха (Якутия)"</t>
  </si>
  <si>
    <t>Вольер с будкой для пункта передержки животных</t>
  </si>
  <si>
    <t>Клетка для пункта передержки животный (д73*ш578*в60)</t>
  </si>
  <si>
    <t>Клетка для пункта передержки животных ( д53*ш43*в39)</t>
  </si>
  <si>
    <t>Клетка для пункта передержки животных (д63*ш57*в55)</t>
  </si>
  <si>
    <t>Клетка для пункта передержки животных (д67*ш57*в55)</t>
  </si>
  <si>
    <t>Клетка для пункта передержки животных (д90*ш60*в65)</t>
  </si>
  <si>
    <t>Тротуар ш. Кузакова (от моста до аэропорта)</t>
  </si>
  <si>
    <t>Постановление № 81 от 03.02.2020 "О передаче тротуара из МКУ "УЖКХ" МО "Город Мирный" в казну МО "Город Мирный" Мирнинского района РС (Я)</t>
  </si>
  <si>
    <t>г. Мирный, ш. Кузакова</t>
  </si>
  <si>
    <t>Мостовой переход через лог Хабардина</t>
  </si>
  <si>
    <t>длина 86,0 п.м, ширина 1,35 п.м., площадь 116,1 кв.м.</t>
  </si>
  <si>
    <t>Распоряжение о принятии имущества в казну МО "Город Мирный" Мирнинского района Республики Саха (Якутия) от 04.02.2022 № 46.</t>
  </si>
  <si>
    <t>г. Мирный, от жилого дома № 4 по ул. Иреляхской в сторону п. Геологов</t>
  </si>
  <si>
    <t>остаточная стоимость 158 337,00 руб.</t>
  </si>
  <si>
    <t>Деревянный переход через магистральный трубопровод п. Геолог</t>
  </si>
  <si>
    <t>длина 9,87 п.м. ширина 1,37 п.м. площадь 13,5 кв.м.</t>
  </si>
  <si>
    <t>Распоряжениеот 07.09.2022 № 421 "О принятии движимого имущества в казну МО "Город Мирный" Мирнинского района Республики Саха (Якутия)</t>
  </si>
  <si>
    <t>п. Геолог</t>
  </si>
  <si>
    <t>Остановочный павильон</t>
  </si>
  <si>
    <t>длина 3м, ширина 1,5м.</t>
  </si>
  <si>
    <t>Распоряжениеот 15.11.2022 № 527 "О принятии движимого имущества в казну МО "Город Мирный" Мирнинского района Республики Саха (Якутия)</t>
  </si>
  <si>
    <t>ул. Мухтуйская (остановка поселок "Верхний")</t>
  </si>
  <si>
    <t>длина 3м, ширина 2,5м.</t>
  </si>
  <si>
    <t>ул. Мухтуйская (в районе дома №26 по ул. Звездной)</t>
  </si>
  <si>
    <t>длина 5м, ширина 3,5м.</t>
  </si>
  <si>
    <t>ул. Мухтуйская (в районе дома №18)</t>
  </si>
  <si>
    <t xml:space="preserve">Парковка (бетонирование) </t>
  </si>
  <si>
    <t>Распоряжение от 29.12.2022 № 1717 О передаче основных средств из МАУ "УСКиМП" МО "Город Мирный" в казну МО "Город Мирный"</t>
  </si>
  <si>
    <t>ул. Комсомольская д. 22</t>
  </si>
  <si>
    <t xml:space="preserve">Газонное ограждение </t>
  </si>
  <si>
    <t xml:space="preserve">Навес Парковый Воронеж </t>
  </si>
  <si>
    <t xml:space="preserve">Скамейка Бюджет со спинкой </t>
  </si>
  <si>
    <t xml:space="preserve">Скамейка Вэйтинг </t>
  </si>
  <si>
    <t xml:space="preserve">Скамейка Горизонт </t>
  </si>
  <si>
    <t xml:space="preserve">Урна деревянная для мусора на ножке Салоу Микс </t>
  </si>
  <si>
    <t xml:space="preserve">Декоративное ограждение (стенка парклет террассы) </t>
  </si>
  <si>
    <t>ул. Советская д. 17а</t>
  </si>
  <si>
    <t xml:space="preserve">Полукруг радиусной скамьи 5м </t>
  </si>
  <si>
    <t xml:space="preserve">Скамейка "Дуга Радиусная" радиус 5м </t>
  </si>
  <si>
    <t>Тротуары</t>
  </si>
  <si>
    <t>ул. Солдатова д. 3</t>
  </si>
  <si>
    <t>ул. Тихонова д. 15/1</t>
  </si>
  <si>
    <t>Тротуар</t>
  </si>
  <si>
    <t>кол-во 16</t>
  </si>
  <si>
    <t>ул. Звездная д. 46</t>
  </si>
  <si>
    <t xml:space="preserve">Подпорная стенка </t>
  </si>
  <si>
    <t xml:space="preserve">Навес Парковый Водопад </t>
  </si>
  <si>
    <t xml:space="preserve">Лестница - устр-во бетонных сходов </t>
  </si>
  <si>
    <t>ул. Тихонова, д. 15/1</t>
  </si>
  <si>
    <t>Товарный знак "АЛМАЗНАЯ СТОЛИЦА"</t>
  </si>
  <si>
    <t>Распоряжение от 30.06.2023 № 308 № О признании в казну товарного знака"</t>
  </si>
  <si>
    <t>Свидетельство на товарный знак (знак обслуживания) № 939281, запись о Государственном реестре товарных знаков и заков обслуживания Российской Федерации от 04.05.2023</t>
  </si>
  <si>
    <t>Детский гимнастический комплекс (за зданием фонда)</t>
  </si>
  <si>
    <t>Распоряжение о принятии в казну детского гимнастического комплекса от 29.12.2009г. № 791; Договор передачи имущества от 24.09.2009 года, акт приема-передачи ОС от 24.09.2009 года</t>
  </si>
  <si>
    <t>г. Мирный, ул. Комсомольская, 16</t>
  </si>
  <si>
    <t>Детская площадка, ул. Аммосова, д. 96/2</t>
  </si>
  <si>
    <t>Переданно по распоряжению № 128 от 16.04.2008 года "О передаче объектов из МУ "УЖКХ" в казну МО "Город Мирный" (на все объекты имеется акт о приеме-передаче объектов ОС.</t>
  </si>
  <si>
    <t>г. Мирный, ул. Аммосова, д. 96/2</t>
  </si>
  <si>
    <t>Детская площадка, ул.Логовая, д. 150</t>
  </si>
  <si>
    <t>г. Мирный, ул.Логовая, д. 150</t>
  </si>
  <si>
    <t>Детская площадка, п. Газовик</t>
  </si>
  <si>
    <t>г. Мирный, п. Газовик</t>
  </si>
  <si>
    <t>Детская площадка, квартал Энергетик</t>
  </si>
  <si>
    <t>г. Мирный, квартал Энергетик, пр-т Ленинградский 5А</t>
  </si>
  <si>
    <t>Детская площадка, ул. Павлова, д.8</t>
  </si>
  <si>
    <t>г. Мирный, ул. Павлова, д.8</t>
  </si>
  <si>
    <t>Детская площадка, пр. Ленинградский, д.19,21</t>
  </si>
  <si>
    <t>г. Мирный, пр. Ленинградский, д.19,21</t>
  </si>
  <si>
    <t>Детская площадка, район УСЛЭПиП</t>
  </si>
  <si>
    <t>г. Мирный, район УСЛЭПиП</t>
  </si>
  <si>
    <t>Детский игровой комплекс, Советская, 17-18</t>
  </si>
  <si>
    <t>Постановление 29 от 31.01.2009 г., передаточный акт 1-МС-09 от 17.03.2009</t>
  </si>
  <si>
    <t>г. Мирный, ул. Советская 17-18</t>
  </si>
  <si>
    <t>Игровая площадка, Советская, д.15 и д.15/2</t>
  </si>
  <si>
    <t>Постановление 29 от 31.01.2009 г.,</t>
  </si>
  <si>
    <t>г. Мирный, Советская, д. 15 и д. 15/2</t>
  </si>
  <si>
    <t>Детская площадка</t>
  </si>
  <si>
    <t>Постановление № 138 от 27.03.2014 О передаче детской площадки из МКУ "УЖКХ" МО "Город Мирный" в казну МО "Город Мирный" Мирнинского района РС (Я)</t>
  </si>
  <si>
    <t>г. Мирный, ул. Звездная, в районе жилых домов 22,24</t>
  </si>
  <si>
    <t>Постановление № 141 от 28.03.2014 О передаче детской площадки из МКУ "УЖКХ" МО "Город Мирный" в казну МО "Город Мирный" Мирнинского района РС (Я)</t>
  </si>
  <si>
    <t>г. Мирный, ул. Солдатова, в районе жилого дома 2/1</t>
  </si>
  <si>
    <t>Постановление № 183 от 15.04.2014 О передаче детской площадки из МКУ "УЖКХ" МО "Город Мирный" в казну МО "Город Мирный" Мирнинского района РС (Я)</t>
  </si>
  <si>
    <t>г. Мирный, пр. Ленинградский, в районе жилого дома 2А</t>
  </si>
  <si>
    <t>Постановление № 190 от 16.04.2014 О передаче детских площадок из МКУ "УЖКХ" МО "Город Мирный" в казну МО "Город Мирный" Мирнинского района РС (Я)</t>
  </si>
  <si>
    <t>г. Мирный, ул. Комсомольская, в районе жилого дома 5</t>
  </si>
  <si>
    <t>Постановление № 197 от 17.04.2014 О передаче детских площадок из МКУ "УЖКХ" МО "Город Мирный" в казну МО "Город Мирный" Мирнинского района РС (Я)</t>
  </si>
  <si>
    <t>г. Мирный, ул. Советская, в районе жилого дома 20А</t>
  </si>
  <si>
    <t>Постановление № 200 от 18.04.2014 О передаче детских площадок из МКУ "УЖКХ" МО "Город Мирный" в казну МО "Город Мирный" Мирнинского района РС (Я)</t>
  </si>
  <si>
    <t>г. Мирный, пр. Ленинградский, в районе жилого дома 23А</t>
  </si>
  <si>
    <t>Оборудование детской игровой площадки</t>
  </si>
  <si>
    <t>Распоряжение № 44 от 10.02.2014 О принятии в казну МО "Город Мирный"  бесхозяйного оборудования детских игровых площадок</t>
  </si>
  <si>
    <t>г. Мирный, ул. 40 лет Октября, д. 11</t>
  </si>
  <si>
    <t>г. Мирный, ш. 50 лет Октября, д. 1А</t>
  </si>
  <si>
    <t>г. Мирный, ул. Солдатова, д. 12</t>
  </si>
  <si>
    <t>г. Мирный, ул. Ойунского, д. 7</t>
  </si>
  <si>
    <t>г. Мирный, ул. Комсомольская, д. 16</t>
  </si>
  <si>
    <t>г. Мирный, ул. Ленина, д. 40</t>
  </si>
  <si>
    <t>г. Мирный, пр. Ленинградский, д. 1, корпус Б</t>
  </si>
  <si>
    <t>г. Мирный, пр. Ленинградский, д.20</t>
  </si>
  <si>
    <t>г. Мирный, пр. Ленинградский, д. 1</t>
  </si>
  <si>
    <t>г. Мирный, 40 лет Октября, д. 46, корпус А</t>
  </si>
  <si>
    <t>г. Мирный, ул. Солдатова, д. 14</t>
  </si>
  <si>
    <t>г. Мирный, ул. Солдатова, д. 2</t>
  </si>
  <si>
    <t>г. Мирный, ул. Советская, д.11, корпус 4</t>
  </si>
  <si>
    <t>г. Мирный, ул. Тихонова, д. 7</t>
  </si>
  <si>
    <t>г. Мирный, ул. Советская, д. 13/3</t>
  </si>
  <si>
    <t>г. Мирный, ул. Комсомольская, д. 2А</t>
  </si>
  <si>
    <t>г. Мирный, ул. Комсомольская, д. 31</t>
  </si>
  <si>
    <t>г. Мирный, ул. Ойунского, д. 35</t>
  </si>
  <si>
    <t>г. Мирный, ул. Советская, д. 20А</t>
  </si>
  <si>
    <t>г. Мирный, ул. Ойунского, д. 25</t>
  </si>
  <si>
    <t>г. Мирный, пр. Ленинградский, д. 48, корпус А</t>
  </si>
  <si>
    <t>г. Мирный, ш. 50 лет Октября, д. 14</t>
  </si>
  <si>
    <t>г. Мирный,  ул. Геологическая, д. 2</t>
  </si>
  <si>
    <t>г. Мирный,  Соболева, д. 5</t>
  </si>
  <si>
    <t>г. Мирный, ул. Тихонова, д. 5</t>
  </si>
  <si>
    <t>г. Мирный, ул. Солдатова, д. 4</t>
  </si>
  <si>
    <t>г. Мирный, пр. Ленинградский, д. 23, корпус А</t>
  </si>
  <si>
    <t>г. Мирный,  ул. Ленина, д. 14</t>
  </si>
  <si>
    <t>г. Мирный,  ул. Московская, д. 18, корпус 1</t>
  </si>
  <si>
    <t>г. Мирный, ул. Тихонова, д. 12, корпус 2</t>
  </si>
  <si>
    <t>г. Мирный, ул. Советская, д. 6</t>
  </si>
  <si>
    <t>г. Мирный, ул. Московская, д. 26а</t>
  </si>
  <si>
    <t>г. Мирный, ул. Аммосова, д. 38б</t>
  </si>
  <si>
    <t>г. Мирный, ул. Комсомольская, д. 4</t>
  </si>
  <si>
    <t>Р. № 502 от 04.05.2018 О передаче детской площадки из МКУ "УЖКХ" МО "Город Мирный" в казну МО "Город Мирный" Мирнинского района Республики Саха (Якутия)</t>
  </si>
  <si>
    <t>г. Мирный, пр. Ленинградский, д. 46</t>
  </si>
  <si>
    <t>Р. № 1439 от 31.10.2018 О передаче детской площадки из МКУ "УЖКХ" МО "Город Мирный" в казну МО "Город Мирный" Мирнинского района Республики Саха (Якутия)</t>
  </si>
  <si>
    <t>г. Мирный, ул. Звездная, д. 49В</t>
  </si>
  <si>
    <t>Детская игровая  площадка</t>
  </si>
  <si>
    <t>Р. № 1361 от 30.12.2020 О передаче оборудования детских игровых площадок из МКУ "УЖКХ" МО "Город Мирный" в казну МО "Город Мирный" Мирнинского района Республики Саха (Якутия)</t>
  </si>
  <si>
    <t>г. Мирный, ул. Советская, д. 5</t>
  </si>
  <si>
    <t>г. Мирный, ул. Ленина, д. 14</t>
  </si>
  <si>
    <t>г. Мирный, ул. Советская, д. 17</t>
  </si>
  <si>
    <t>г. Мирный, ул. Советская, д. 11/4</t>
  </si>
  <si>
    <t>Р. № 1362 от 30.12.2020 О передаче оборудования детских игровых площадок из МКУ "УЖКХ" МО "Город Мирный" в казну МО "Город Мирный" Мирнинского района Республики Саха (Якутия)</t>
  </si>
  <si>
    <t>г. Мирный, ул. Тихонова, д. 9/1</t>
  </si>
  <si>
    <t>г. Мирный, ул. Аммосова, д. 96/1</t>
  </si>
  <si>
    <t>Р. № 1363 от 30.12.2020 О передаче  детских игровых площадок из МКУ "УЖКХ" МО "Город Мирный" в казну МО "Город Мирный" Мирнинского района Республики Саха (Якутия)</t>
  </si>
  <si>
    <t>Р. № 1365 от 30.12.2020 О передаче  детских игровых площадок из МКУ "УЖКХ" МО "Город Мирный" в казну МО "Город Мирный" Мирнинского района Республики Саха (Якутия)</t>
  </si>
  <si>
    <t>г. Мирный,  ул. Солдатова, д. 3</t>
  </si>
  <si>
    <t>г. Мирный, ул. Комсомольская, 2а</t>
  </si>
  <si>
    <t>г. Мирный, ул. Ойунского, 7</t>
  </si>
  <si>
    <t>Распоряжение № 51 от 01.02.2021 О принятии имущества в казну МО "Город Мирный"</t>
  </si>
  <si>
    <t>г. Мирный, между жилыми домами № 14 и 16 ш. Кирова</t>
  </si>
  <si>
    <t>г. Мирный, ул. Ленина в районе жилого дома № 34А</t>
  </si>
  <si>
    <t>г. Мирный, в районе ДОУ № 6</t>
  </si>
  <si>
    <t>Постановление № 431 от 08.04.2021 о передаче детской площадки из МКУ "УЖКХ" МО "Город Мирный" в казну МО "Город Мирный"</t>
  </si>
  <si>
    <t>г. Мирный, в районе СОШ №8</t>
  </si>
  <si>
    <t>Постановление № 1181 от 19.10.2021 о передаче детской площадки из МКУ "УЖКХ" МО "Город Мирный" в казну МО "Город Мирный"</t>
  </si>
  <si>
    <t>г. Мирный, ш. 50 лет Октября д. 14- д. 16</t>
  </si>
  <si>
    <t>Дворовая территория с элементами детского игрового и спортивного комплекса по адресу: г. Мирный, ул. Тихонова, д. 15/1</t>
  </si>
  <si>
    <t>Распоряжение о принятии объектов государственной собственности Республики Саха (Якутия) в казну МО "Город Мирный" Мирнинского района Республики Саха (Якутия) от 29.12.2023 № 611</t>
  </si>
  <si>
    <t>1000 дворов</t>
  </si>
  <si>
    <t>Дворовая территория с элементами детского игрового и спортивного комплекса по адресу: г. Мирный, ул. Солдатова д. 3</t>
  </si>
  <si>
    <t>Дворовая территория с элементами детского игрового и спортивного комплекса по адресу: г. Мирный, ул. Советская д. 17 А</t>
  </si>
  <si>
    <t>ул. Советская, д. 17 А</t>
  </si>
  <si>
    <t>Дворовая территория с элементами детского игрового и спортивного комплекса по адресу: г. Мирный, ул. Комсомольская, д. 22</t>
  </si>
  <si>
    <t>ул. Комсомольская, д. 22</t>
  </si>
  <si>
    <t>Дворовая территория с элементами детского игрового и спортивного комплекса по адресу: г. Мирный, ул. Звездная, д. 46</t>
  </si>
  <si>
    <t>Дворовая территория с элементами детского игрового и спортивного комплекса по адресу: г. Мирный, ул. Бобкова, д. 3</t>
  </si>
  <si>
    <t>ул. Бобкова д. 3</t>
  </si>
  <si>
    <t>Система канализации внутри 3 квартала от жилого дома 24 до 34 по ул. 40 лет Октября</t>
  </si>
  <si>
    <t>Постановление № 533 от 05.06.2015 О передаче системы канализации внутри 3 квартала от жилого дома 24 до 34 по ул. 40 лет Октября из МКУ "УЖКХ" МО "Город Мирный"  в казну МО "Город Мирный" Мирнинского района Республики Саха (Якутия)</t>
  </si>
  <si>
    <t>внутри 3 квартала от жилого дома 24 до 34 по ул. 40 лет Октября</t>
  </si>
  <si>
    <t>передано по концессионному соглашению от 12.08.2020 в ООО ПТВС (срок до 31.12.2040)</t>
  </si>
  <si>
    <t>101032233</t>
  </si>
  <si>
    <t>Инженерные сети жилпоселка. г.Мирный</t>
  </si>
  <si>
    <t>Расп. Правительства РС Я от 08.10.07.№1358; Передаточный акт от 02.11.2007 г. № 16-1/87</t>
  </si>
  <si>
    <t>101032156</t>
  </si>
  <si>
    <t>Теплотрасса в 9 квартале. Г.Мирный 9 квартал</t>
  </si>
  <si>
    <t>101032157</t>
  </si>
  <si>
    <t>Водопровод в 9 квартале. Г.Мирный 9 квартал</t>
  </si>
  <si>
    <t>101032158</t>
  </si>
  <si>
    <t>Водовод чистой воды. г.Мирный ул.Индустриальная</t>
  </si>
  <si>
    <t>101032159</t>
  </si>
  <si>
    <t>Водопроводные системы. г.Мирный ул. Индустриальная</t>
  </si>
  <si>
    <t>101032161</t>
  </si>
  <si>
    <t>Инженерные сети от СВК до ТП-24. г.Мирный от СВК- рудовозная дорога-ТП 24 квартала</t>
  </si>
  <si>
    <t>101032162</t>
  </si>
  <si>
    <t>Магистральные водоводы 24-квартал 1</t>
  </si>
  <si>
    <t>101032163</t>
  </si>
  <si>
    <t>Магистральные перегр.воды от ББО до ТП "Школы "8"</t>
  </si>
  <si>
    <t>101032164</t>
  </si>
  <si>
    <t>Внутриквартальные сети отопления. Г.Мирный. 22 квартал</t>
  </si>
  <si>
    <t>101032166</t>
  </si>
  <si>
    <t>Теплотрассса отопления. Г.Мирный 5 квартал</t>
  </si>
  <si>
    <t>101032167</t>
  </si>
  <si>
    <t>Теплотрассса отопления. Г.Мирный 2 квартал</t>
  </si>
  <si>
    <t>101032168</t>
  </si>
  <si>
    <t>Теплотрассса отопления. Г.Мирный 4 квартал</t>
  </si>
  <si>
    <t>101032169</t>
  </si>
  <si>
    <t>Теплотрассса отопления. Г.Мирный 3 квартал</t>
  </si>
  <si>
    <t>101032170</t>
  </si>
  <si>
    <t>101032171</t>
  </si>
  <si>
    <t>Теплотрассса отопления. Г.Мирный 1 квартал</t>
  </si>
  <si>
    <t>101032172</t>
  </si>
  <si>
    <t>Теплотрасса водовод ф.3 ТП "Гагарина" г.Мирный, ш.50 лет Октября.</t>
  </si>
  <si>
    <t>101032173</t>
  </si>
  <si>
    <t>Теплотрасса xxıı–xxııı квартал. Г.Мирный,ул.Павлова- ул.Советская</t>
  </si>
  <si>
    <t>101032174</t>
  </si>
  <si>
    <t>Внутрикавртальные сети ТВК. Г.Мирный,Ленинградский проспект</t>
  </si>
  <si>
    <t>101032175</t>
  </si>
  <si>
    <t>Трубопровод  ул.Комсомольская,28</t>
  </si>
  <si>
    <t>101032183</t>
  </si>
  <si>
    <t>Водопровод (внутриквартальные сети в 3 квартале)</t>
  </si>
  <si>
    <t>101032184</t>
  </si>
  <si>
    <t>Водопровод (внутриквартальные сети в 9 квартале)</t>
  </si>
  <si>
    <t>101032185</t>
  </si>
  <si>
    <t>Водопровод (внутриквартальные сети в 4 квартале)</t>
  </si>
  <si>
    <t>101032186</t>
  </si>
  <si>
    <t>Сети водопровода в 23 квартале</t>
  </si>
  <si>
    <t>101032187</t>
  </si>
  <si>
    <t>Водопровод в 6 квартале</t>
  </si>
  <si>
    <t>101032188</t>
  </si>
  <si>
    <t>Водопровод в 22 квартале</t>
  </si>
  <si>
    <t>101032189</t>
  </si>
  <si>
    <t>Магистральный водопровод. г.Мирный Промзоны</t>
  </si>
  <si>
    <t>101032190</t>
  </si>
  <si>
    <t>Водопровод внутриквартальный в 10 квартале</t>
  </si>
  <si>
    <t>101032191</t>
  </si>
  <si>
    <t>Теплосети в 9 квартале</t>
  </si>
  <si>
    <t>101032192</t>
  </si>
  <si>
    <t>Теплотрасса в 22 квартале</t>
  </si>
  <si>
    <t>101032193</t>
  </si>
  <si>
    <t>Теплотрасса 7 квартала - 3 квартала ЖЭУ-2</t>
  </si>
  <si>
    <t>101032194</t>
  </si>
  <si>
    <t>Магистральные сети водопровода и канализации 10 квартала</t>
  </si>
  <si>
    <t>101032195</t>
  </si>
  <si>
    <t>Водопровод сети горячего водоснабжения 5 квартала</t>
  </si>
  <si>
    <t>101032196</t>
  </si>
  <si>
    <t>Водопровод в 1 квартале</t>
  </si>
  <si>
    <t>101032197</t>
  </si>
  <si>
    <t>Сети водопроводые главного корпуса больницы</t>
  </si>
  <si>
    <t>101032198</t>
  </si>
  <si>
    <t>Сети водопровода в 23 квартале. Г.Мирный,23 кв,ул. Советская</t>
  </si>
  <si>
    <t>101032199</t>
  </si>
  <si>
    <t>Теплотрасса в 23 квартале. Г.Мирный,23 кв, ул. Советская</t>
  </si>
  <si>
    <t>101032200</t>
  </si>
  <si>
    <t>Теплотрасса в 10 квартале. Г.Мирный ул. Московская,Ленинградский пр,Ойунского</t>
  </si>
  <si>
    <t>101032201</t>
  </si>
  <si>
    <t>Водопровод в 11 квартале. Г.Мирный. 11кв,ул.Московская,Комсомольская</t>
  </si>
  <si>
    <t>101032202</t>
  </si>
  <si>
    <t>Сети водопрвода во 2 квартале. Г.Мирный ул. 40 лет Октября,Ойунского</t>
  </si>
  <si>
    <t>101032203</t>
  </si>
  <si>
    <t>Водопровод в 4 квартале. Г.Мирный ул Ленина</t>
  </si>
  <si>
    <t>101032204</t>
  </si>
  <si>
    <t>Водопровод общежития УСМЭПС. Г.Мирный ш.50 лет Октября</t>
  </si>
  <si>
    <t>101032205</t>
  </si>
  <si>
    <t>101032206</t>
  </si>
  <si>
    <t>Водопровод в 7 квартале. Г.Мирный ул.Комсомольская</t>
  </si>
  <si>
    <t>101032207</t>
  </si>
  <si>
    <t xml:space="preserve">Водопровод в 5 квартале. Г.Мирный. ул 40 лет Октября </t>
  </si>
  <si>
    <t>101032208</t>
  </si>
  <si>
    <t>Водопровод в 23 квартале. Г.Мирный ул.Советская,Тихонова</t>
  </si>
  <si>
    <t>101032209</t>
  </si>
  <si>
    <t>Водопровод в 5 квартале. Г.Мирный.ул.Комсомольская</t>
  </si>
  <si>
    <t>101032210</t>
  </si>
  <si>
    <t>101032211</t>
  </si>
  <si>
    <t>101032212</t>
  </si>
  <si>
    <t>101032213</t>
  </si>
  <si>
    <t>Теплотрасса в 23 квартале. Г.Мирный, ул. Советская,Тихонова</t>
  </si>
  <si>
    <t>101032214</t>
  </si>
  <si>
    <t>101032215</t>
  </si>
  <si>
    <t>Водопровод во 2 квартале. Г.Мирный ул.40 лет Октября,Ленина</t>
  </si>
  <si>
    <t>101032216</t>
  </si>
  <si>
    <t xml:space="preserve">Сети водопровода в 23 квартале </t>
  </si>
  <si>
    <t>101032217</t>
  </si>
  <si>
    <t>Сети отопительные в 23 квартале. Г.Мирный ул.Тихонова</t>
  </si>
  <si>
    <t>101032218</t>
  </si>
  <si>
    <t>Теплотрасса Юго-Восточного жилого квартала. Г.Мирный, Ленинградский проспект.</t>
  </si>
  <si>
    <t>101032219</t>
  </si>
  <si>
    <t>Сети водопровода Юго-Восточного жилого квартала</t>
  </si>
  <si>
    <t>101032220</t>
  </si>
  <si>
    <t>Сети водопровода в 23 квартале. Г.Мирный,23 кв,ул. Тихонова</t>
  </si>
  <si>
    <t>101032221</t>
  </si>
  <si>
    <t>Сети водопровода во 2 квартале ГВС. Г.Мирный,2кв, ул.40 лет Октября</t>
  </si>
  <si>
    <t>101032222</t>
  </si>
  <si>
    <t>Сети водопровода в 23 квартале. Г.Мирный ул.Советская,Тихонова</t>
  </si>
  <si>
    <t>101032223</t>
  </si>
  <si>
    <t>Теплотрасса в 23 квартале. Г.Мирный 23 кв,ул.Тихонова</t>
  </si>
  <si>
    <t>101032224</t>
  </si>
  <si>
    <t>Сети водопровода в 23 квартале. Г.Мирный ул.Советская</t>
  </si>
  <si>
    <t>101032226</t>
  </si>
  <si>
    <t>Сети водопровода в 23 квартале. Г.Мирный ул.Тихонова,ул.Ленина</t>
  </si>
  <si>
    <t>101032101</t>
  </si>
  <si>
    <t>Сети водопровода в 11 квартале ГВС. г.Мирный,11 квартале ул.Комсомольская</t>
  </si>
  <si>
    <t>101032102</t>
  </si>
  <si>
    <t>Теплотрасса в 11 квартале. Г.Мирный. 11кв,ул.Московская,Комсомольская</t>
  </si>
  <si>
    <t>101032103</t>
  </si>
  <si>
    <t>Теплосети жилого дома. ул.Комсомольская,2</t>
  </si>
  <si>
    <t>101032104</t>
  </si>
  <si>
    <t>Сети водопровода жилого дома ул.Комсомольская,2</t>
  </si>
  <si>
    <t>101032105</t>
  </si>
  <si>
    <t>Теплотрасса в Юго-Восточном районе,пр.Ленинградский</t>
  </si>
  <si>
    <t>101032106</t>
  </si>
  <si>
    <t>Водопровод в Юго-Восточном районе,пр.Ленинградский</t>
  </si>
  <si>
    <t>101032108</t>
  </si>
  <si>
    <t>Городской коллектор в 24 квартале. Г.Мирный ул.Тихонова,Солдатова</t>
  </si>
  <si>
    <t>передано по концессионному соглашению от 12.08.2020 в ООО ПТВС (срок до 31.12.2040) (в КС как канализация в 24 квартале)</t>
  </si>
  <si>
    <t>101032109</t>
  </si>
  <si>
    <t>Водопровод в 9 квартале. Г.Мирный 9 кв,ул.Ойунского,Московская</t>
  </si>
  <si>
    <t>101032111</t>
  </si>
  <si>
    <t>Теплотрасса в 7 квартале ЖЭУ-2.  г.Мирный ул.Аммосова</t>
  </si>
  <si>
    <t>101032113</t>
  </si>
  <si>
    <t>Теплотрасса в 24 квартале г.Мирный, 24кв, ул.Солдатовоа</t>
  </si>
  <si>
    <t>101032115</t>
  </si>
  <si>
    <t>Трубопровод холодной воды г.Мирный ул.Комсомольская 6</t>
  </si>
  <si>
    <t>101032116</t>
  </si>
  <si>
    <t>Теплотрасса жилого дома г.Мирный ул.Ойунского,27б</t>
  </si>
  <si>
    <t>101032117</t>
  </si>
  <si>
    <t>Трубопровод горячего водоснабжения 3 квартала г.Мирный, 3квартал, ул.Ленина</t>
  </si>
  <si>
    <t>101032118</t>
  </si>
  <si>
    <t>Теплотрасса в 24 квартале г.Мирный, 24кв</t>
  </si>
  <si>
    <t>101032119</t>
  </si>
  <si>
    <t>Инженерные сети магистрального коллектора тк-6 тп-22 ул.Комсомольская</t>
  </si>
  <si>
    <t>101032121</t>
  </si>
  <si>
    <t>Инженерные сети жилых домов в 24 квартале</t>
  </si>
  <si>
    <t>101032123</t>
  </si>
  <si>
    <t>Теплотрасса ул.Комсомольская ТП-Курченко</t>
  </si>
  <si>
    <t>101032124</t>
  </si>
  <si>
    <t>Внутриквартальные сети г.Мирный, ш 50 лет Октября</t>
  </si>
  <si>
    <t>101032126</t>
  </si>
  <si>
    <t>Инженерные сети школы № 12 г.Мирный ул.Комсомольская</t>
  </si>
  <si>
    <t>101032129</t>
  </si>
  <si>
    <t xml:space="preserve">Теплотрасса к домам </t>
  </si>
  <si>
    <t>101032130</t>
  </si>
  <si>
    <t>Теплотрасса п.Геолог</t>
  </si>
  <si>
    <t>101032132</t>
  </si>
  <si>
    <t>Сети водовода проспект Ленинградский - ББО</t>
  </si>
  <si>
    <t>101032133</t>
  </si>
  <si>
    <t>Реконструкция водовода (ул.Индустриальная)</t>
  </si>
  <si>
    <t>101032134</t>
  </si>
  <si>
    <t>Сети водопроводные и канализационные 16 квартал Ленинградский пр</t>
  </si>
  <si>
    <t>101032135</t>
  </si>
  <si>
    <t>Сети водопровода ул.Аммосова</t>
  </si>
  <si>
    <t>101032136</t>
  </si>
  <si>
    <t>101032137</t>
  </si>
  <si>
    <t>101032138</t>
  </si>
  <si>
    <t>101032142</t>
  </si>
  <si>
    <t>Сети канализации 23 квартал</t>
  </si>
  <si>
    <t>101032143</t>
  </si>
  <si>
    <t>101032144</t>
  </si>
  <si>
    <t>101032145</t>
  </si>
  <si>
    <t>Сети канализации 9 квартал</t>
  </si>
  <si>
    <t>101032146</t>
  </si>
  <si>
    <t>101032147</t>
  </si>
  <si>
    <t>Сети канализации 8 квартал г.Мирный ул.Ойунского</t>
  </si>
  <si>
    <t>101032148</t>
  </si>
  <si>
    <t>Сети канализации от К-840 до Энерг. Пр.Ленинградский</t>
  </si>
  <si>
    <t>101032149</t>
  </si>
  <si>
    <t>Сети канализации Ленинградский проспект</t>
  </si>
  <si>
    <t>101032150</t>
  </si>
  <si>
    <t>Сети канализации (Юго-Восточная часть)</t>
  </si>
  <si>
    <t>101032152</t>
  </si>
  <si>
    <t>101032153</t>
  </si>
  <si>
    <t>Сети канализации 7 квартал</t>
  </si>
  <si>
    <t>101032155</t>
  </si>
  <si>
    <t>Сети отопления 22 квартала ул.Советская</t>
  </si>
  <si>
    <t>Сети ТВК "Геофизик", Ленинградский, ш. Кирова</t>
  </si>
  <si>
    <t>Постановление Правиетльства от31.01.2009 г. № 29; Передаточный акт 1-МС-09 от 03.03.2009 г.</t>
  </si>
  <si>
    <t>г. Мирный, слияние Ленинградского проспекта и ш. Кирова</t>
  </si>
  <si>
    <t>Временные магистральные сети</t>
  </si>
  <si>
    <t>г. Мирный, Иреляхская, 2</t>
  </si>
  <si>
    <t>Трансформаторная подстанция с линиями электропередач. г.Мирный аэропорт</t>
  </si>
  <si>
    <t>г. Мирный, РС (Я), аэропорт</t>
  </si>
  <si>
    <t>101042104</t>
  </si>
  <si>
    <t>Трансформатор ТМ - 630 - 10кВ г.Мирный</t>
  </si>
  <si>
    <t>КТПН-72</t>
  </si>
  <si>
    <t>г.Мирный</t>
  </si>
  <si>
    <t>101032229</t>
  </si>
  <si>
    <t>Бункер металлический.г.Мирный ул.Иреляхская,2</t>
  </si>
  <si>
    <t>г. Мирный, РС (Я), ул. Иреляхская, 2</t>
  </si>
  <si>
    <t>0101042106</t>
  </si>
  <si>
    <t>Лесорама Р63-4Б. г.Мирный ул.Иреляхская,2</t>
  </si>
  <si>
    <t>0101042107</t>
  </si>
  <si>
    <t>Лесорама 365. г.Мирный ул.Иреляхская,2</t>
  </si>
  <si>
    <t>0101042105</t>
  </si>
  <si>
    <t>Шкаф распредилительный ИСА. г.Мирный ул.Иреляхская,2</t>
  </si>
  <si>
    <t>101032227</t>
  </si>
  <si>
    <t>Открытая стоянка на 231 км. г.Мирный</t>
  </si>
  <si>
    <t>101032141</t>
  </si>
  <si>
    <t>Автобусная остановка г.Мирный ул Ленина</t>
  </si>
  <si>
    <t>14:37:000000:2445</t>
  </si>
  <si>
    <t>101032165</t>
  </si>
  <si>
    <t>Канализационный коллектор. Г.Мирный 24 квартал</t>
  </si>
  <si>
    <t>4,431 км</t>
  </si>
  <si>
    <t>24 квартал</t>
  </si>
  <si>
    <t>14:37:000000:1803</t>
  </si>
  <si>
    <t>ТП Энергетик</t>
  </si>
  <si>
    <t>163,1 кв.м.</t>
  </si>
  <si>
    <t>Постановление правительства от 31.01.2009 г. № 29</t>
  </si>
  <si>
    <t>г. Мирный, пр-т Ленинградский, кв-л Энергетиков</t>
  </si>
  <si>
    <t>Магистральные сети Энергетик</t>
  </si>
  <si>
    <t>3420 м</t>
  </si>
  <si>
    <t>г. Мирный, Ленинградский проспект, кв-л Энергетиков</t>
  </si>
  <si>
    <t>14:37:000000:2576</t>
  </si>
  <si>
    <t>101032125</t>
  </si>
  <si>
    <t>Теплотрасса от магистральной тепловых сетей ГСМ-ЮГЗ ТК-12 - ТК-13.Ленина 40 лет Октября. 4 квартал</t>
  </si>
  <si>
    <t>325 пог.м.</t>
  </si>
  <si>
    <t>ТП ГСМ</t>
  </si>
  <si>
    <t>101032128</t>
  </si>
  <si>
    <t xml:space="preserve">Теплотрасса 4 квартала г.Мирный </t>
  </si>
  <si>
    <t>От точки врезки в горколлектор в районе жилого дома № 52 до жилого дома 44 ул. Ленина</t>
  </si>
  <si>
    <t>Сооружения Линия Электроосвещения ш. Кузакова 62 опоры</t>
  </si>
  <si>
    <t>1680 м</t>
  </si>
  <si>
    <t>Решение Мирнинского районного суда от 03.06.2010 г.</t>
  </si>
  <si>
    <t>г. Мирный, ш. кузакова</t>
  </si>
  <si>
    <t>14:37:000216:63</t>
  </si>
  <si>
    <t>101032176</t>
  </si>
  <si>
    <t>ЛЭП к жилым домам ул.Кузьмина</t>
  </si>
  <si>
    <t>1,57 км</t>
  </si>
  <si>
    <t>ул. Кузьмина</t>
  </si>
  <si>
    <t>Собственность 14-14-06/008/2008-862 от 21.01.2009</t>
  </si>
  <si>
    <t>14:37:000000:1859</t>
  </si>
  <si>
    <t>101032177</t>
  </si>
  <si>
    <t>ЛЭП к жилым домам ул. Соболева,Амакинская г.Мирный ,п.Заречный</t>
  </si>
  <si>
    <t>1,518 км</t>
  </si>
  <si>
    <t>мкр. Заречный</t>
  </si>
  <si>
    <t>Собственность 14-14-06/008/2008-859 от 20.01.2010</t>
  </si>
  <si>
    <t>14:37:000000:2439</t>
  </si>
  <si>
    <t>101032178</t>
  </si>
  <si>
    <t>Уличное освещение 11 квартала.Г.Мирный,ул.Московская</t>
  </si>
  <si>
    <t>2,215 км</t>
  </si>
  <si>
    <t>11 квартал</t>
  </si>
  <si>
    <t>14:37:000000:1742</t>
  </si>
  <si>
    <t>101032179</t>
  </si>
  <si>
    <t>Уличное освещение шоссе Кирова</t>
  </si>
  <si>
    <t>1,25 км</t>
  </si>
  <si>
    <t>Расп. Правительства РС Я от 08.10.07.№1358-р; Передаточный акт от 02.11.2007 г. № 16-1/87</t>
  </si>
  <si>
    <t>ш. Кирова</t>
  </si>
  <si>
    <t>Собственность 14-14-06/008/2008-861 от 20.01.2009</t>
  </si>
  <si>
    <t>14:37:000000:1704</t>
  </si>
  <si>
    <t>101032180</t>
  </si>
  <si>
    <t>Уличное освещение ул.Индустриальная-Ленинградский проспект.</t>
  </si>
  <si>
    <t>2,184 км</t>
  </si>
  <si>
    <t>ул. Индустриальная-пр-т Ленинградский</t>
  </si>
  <si>
    <t>14:37:000000:2456</t>
  </si>
  <si>
    <t>101032181</t>
  </si>
  <si>
    <t>Уличное освещение 9 квартала. Г.Мирный ул.Аммосова,Московская</t>
  </si>
  <si>
    <t>2,226 км</t>
  </si>
  <si>
    <t>9 квартал</t>
  </si>
  <si>
    <t>14:37:000000:1682</t>
  </si>
  <si>
    <t>101032182</t>
  </si>
  <si>
    <t>Уличное освещение шоссе 50 лет Окт.Гагарина,Аммосова</t>
  </si>
  <si>
    <t>4,273 км</t>
  </si>
  <si>
    <t>шоссе 50 лет Окт.Гагарина,Аммосова</t>
  </si>
  <si>
    <t>Собственность 14-14-06/008/2008-854 от 20.01.2009</t>
  </si>
  <si>
    <t>14:37:000000:2444</t>
  </si>
  <si>
    <t>101032107</t>
  </si>
  <si>
    <t xml:space="preserve">Уличное освещение 23 квартала. </t>
  </si>
  <si>
    <t>5,412 км</t>
  </si>
  <si>
    <t>г. Мирный, РС (Я), 23 квартал</t>
  </si>
  <si>
    <t>Собственность 14-14-06/008/2008-866 от 20.01.2009</t>
  </si>
  <si>
    <t>14:37:000000:2441</t>
  </si>
  <si>
    <t>101032114</t>
  </si>
  <si>
    <t>Уличное освещение 2 квартала. г.Мирный, Ленинградский пр,ул. 40 лет Окт,Ленина,Ойунского</t>
  </si>
  <si>
    <t>2,782 км</t>
  </si>
  <si>
    <t>г. Мирный, РС (Я), 2 квартал</t>
  </si>
  <si>
    <t>Уличное освещение 5 квартала</t>
  </si>
  <si>
    <t>160,5 м</t>
  </si>
  <si>
    <t>Постановление от 23.03.2016 № 106 "О принятии в казну МО "Город Мирный" бесхозяйного уличного освещения" (бесхоз признан в собственность по решению суда)</t>
  </si>
  <si>
    <t>г. Мирный, вдоль жилых домов № 25,27,29,31 по улице Ойунского</t>
  </si>
  <si>
    <t>Уличное освещение Нижнего поселка</t>
  </si>
  <si>
    <t>83 м</t>
  </si>
  <si>
    <t>г. Мирный, в районе ДЮСШ</t>
  </si>
  <si>
    <t>Уличное освещение п. Аэропорт, ул. Логовая</t>
  </si>
  <si>
    <t>354 м</t>
  </si>
  <si>
    <t>г. Мирный, в районе домов № 122,124,126,128,130</t>
  </si>
  <si>
    <t>освещение перехода п. Геолог</t>
  </si>
  <si>
    <t>116 м</t>
  </si>
  <si>
    <t>г. Мирный, в районе перехода от лицы Палаточной к поселку Геолог</t>
  </si>
  <si>
    <t>освещение между ж.д. ш.50 лет Октября 5 и 7</t>
  </si>
  <si>
    <t>29,5 м</t>
  </si>
  <si>
    <t>г. Мирный, между домами № 5 и № 7 по шоссе 50 лет Октября</t>
  </si>
  <si>
    <t>Уличное освещение 6 квартала</t>
  </si>
  <si>
    <t>194,35 м</t>
  </si>
  <si>
    <t>г. Мирный, вдоль жилых домов № 19 и 3 21 по Ленинградскому</t>
  </si>
  <si>
    <t>Уличное освещение 22 квартала</t>
  </si>
  <si>
    <t>289,27 м</t>
  </si>
  <si>
    <t>г. Мирный, шоссе 50 лет Октября, вдоль жилого дома № 1</t>
  </si>
  <si>
    <t>Уличное освещение 3 квартала</t>
  </si>
  <si>
    <t>476 м</t>
  </si>
  <si>
    <t>г. Мирный, ул. Ленина, в районе дома № 22 "А"</t>
  </si>
  <si>
    <t>Уличное освещение 24 квартала</t>
  </si>
  <si>
    <t>2,146 км</t>
  </si>
  <si>
    <t>Договор пожертвования недвижимого имущетсва от 31.03.2016 № 1/П, акт приема - передачи имущества и документации к нему от 07.04.2016</t>
  </si>
  <si>
    <t>Сооружение электроэнергетики -0,4 кВт 1 квартала</t>
  </si>
  <si>
    <t>200 м</t>
  </si>
  <si>
    <t>Распоряжение № 410 от 13.09.2016 "О принятии в казну МО "Город Мирный" бесхозяйных сооружений электроэнергетики</t>
  </si>
  <si>
    <t>г. Мирный, 1 квартал, район жилых домов № 21 и № 23 улица Ойунского</t>
  </si>
  <si>
    <t xml:space="preserve">Сооружение электроэнергетики </t>
  </si>
  <si>
    <t>65 м</t>
  </si>
  <si>
    <t xml:space="preserve">г. Мирный, 7 квартал, район жилого дома № 42А улица 40 лет Октября </t>
  </si>
  <si>
    <t>119 м</t>
  </si>
  <si>
    <t>Распоряжение № 422 от 19.09.2016 "О принятии в казну МО "Город Мирный" бесхозяйных сооружений электроэнергетики</t>
  </si>
  <si>
    <t>г. Мирный, 1 квартал</t>
  </si>
  <si>
    <t>Линия освещения городского парка</t>
  </si>
  <si>
    <t>Постановление от 14.01.2019 № 12 О передаче линии освещения городского парка из МКУ "УСКиМП" МО "Город Мирный" в казну МО "Город Мирный" , 1. Постановление № 1764 от 28.12.2016 "О передаче линии линию  освещения  городского парка из МКУ "УЖКХ" МО "город Мирный" в МКУ "УСКиМП" МО "Город Мирный"</t>
  </si>
  <si>
    <t>объект на территории городского парка</t>
  </si>
  <si>
    <t>Уличное освещение со светодиодными лампами п. Газовик</t>
  </si>
  <si>
    <t>1350 м</t>
  </si>
  <si>
    <t>Постановление № 1797 от 29.12.2016 О передаче уличного освещения со светодиодными лампами п. Газовик из МКУ "УЖКХ" МО "Город Мирный" в казхну МО "Город Мирный" Мирнинского района РС (Я)</t>
  </si>
  <si>
    <t>14:37:000000:3260</t>
  </si>
  <si>
    <t>Газоснабжение индивидуальных жилых домов 19 квартала и района ул. Весенняя, производственной базы МАУ "ГЖКХ"</t>
  </si>
  <si>
    <t>Распоряжение № 206 от 16.05.2017 "О принятии имущества в казну"</t>
  </si>
  <si>
    <t>Внутриквартальное освещение 9 квартала</t>
  </si>
  <si>
    <t>234 м</t>
  </si>
  <si>
    <t>Распоряжение от 06.09.2017 № 390 о принятии в казну МО "Город Мирный" бесхозяйного внутриквартального освещения 9 квартала</t>
  </si>
  <si>
    <t>ВЛ-04 кВт Питание от ВРУ ул. Ойунскогод.41</t>
  </si>
  <si>
    <t>38 м</t>
  </si>
  <si>
    <t>Распоряжение от 28.04.2017 № 178 о принятии в казну МО "Город Мирный" бесхозяйного уличного освещения</t>
  </si>
  <si>
    <t>г. Мирный, ул. Ойунского - ш. 50 лет Октября</t>
  </si>
  <si>
    <t>14:37:000306:269</t>
  </si>
  <si>
    <t>ВЛ-0,4 кВт 6го квартала</t>
  </si>
  <si>
    <t>75 м</t>
  </si>
  <si>
    <t>г. Мирный, пер. Молодежный, 3</t>
  </si>
  <si>
    <t>ВЛ-0,4 кВт. 25го квартала</t>
  </si>
  <si>
    <t>172 м</t>
  </si>
  <si>
    <t>г. Мирный, ш. 50 лет Октября, ориентировочно вдоль домов 12-16,16/1</t>
  </si>
  <si>
    <t>ВЛ-0,4 кВТ Ленинградского проспекта</t>
  </si>
  <si>
    <t>473 м</t>
  </si>
  <si>
    <t>г. Мирный, ул. Ленина-Комсомольская</t>
  </si>
  <si>
    <t>14:37:000000:3116</t>
  </si>
  <si>
    <t>Линия уличного освещещения Мухтуйская - Звездная</t>
  </si>
  <si>
    <t>1410 м</t>
  </si>
  <si>
    <t>Постановление № 179 от 26.02.2018 О передаче линии освещения Мухтуйская - Звездная из МКУ "УЖКХ" МО "Город Мирный" в казну МО "Город Мирный" Мирнинского района Республики Саха (Якутия)</t>
  </si>
  <si>
    <t>Линия уличного освещения со светодиодными лампами ул. Кузьмина, Восточная, Заречная</t>
  </si>
  <si>
    <t>2,110 км</t>
  </si>
  <si>
    <t>Постановление № 638 от 22.05.2019 О включении в реестра муниципальной собственноти объекта "Линия уличного освещения со светодиодными лапмами ул. Кузьмина, Восточная, Заречная"</t>
  </si>
  <si>
    <t>Сети отопления 2-го квартала</t>
  </si>
  <si>
    <t>Распоряжение № 169 от 26.04.2018 О принятии в казну МО "Город Мирный" бесхозяйных объектов</t>
  </si>
  <si>
    <t>Сети отопления 3-го квартала</t>
  </si>
  <si>
    <t>Сети отопления 4-го квартала</t>
  </si>
  <si>
    <t>Сети отопления 5-го квартала</t>
  </si>
  <si>
    <t>Сети отопления 6-го квартала</t>
  </si>
  <si>
    <t>Сети отопления 9-го квартала</t>
  </si>
  <si>
    <t>Сети отопления 11-го квартала</t>
  </si>
  <si>
    <t>Сети отопления 13-го квартала</t>
  </si>
  <si>
    <t>Сети отопления 23-го квартала</t>
  </si>
  <si>
    <t>Сети отопления 24-го квартала</t>
  </si>
  <si>
    <t>Сети отопления район Нефтебазы</t>
  </si>
  <si>
    <t>Сети отопления район ПДУ</t>
  </si>
  <si>
    <t>Сети отопления район УГПД</t>
  </si>
  <si>
    <t>Сети отопления район 8 школа</t>
  </si>
  <si>
    <t>Сети отопления п. Аэропорт</t>
  </si>
  <si>
    <t>Сети отопления п. Верхний</t>
  </si>
  <si>
    <t>Сети отопления квартал ЗЭС</t>
  </si>
  <si>
    <t>Сети отопления п. Геолог</t>
  </si>
  <si>
    <t>Сети отопления (перегретка) 7-го квартала</t>
  </si>
  <si>
    <t xml:space="preserve">Сети отопления (перегретка)  15-го квартала </t>
  </si>
  <si>
    <t>Сети отопления (перегретка) 25-го квартала</t>
  </si>
  <si>
    <t>Сети горячего водоснабжения 1-го квартала</t>
  </si>
  <si>
    <t>Сети горячего водоснабжения 2-го квартала</t>
  </si>
  <si>
    <t>Сети горячего водоснабжения 3-го квартала</t>
  </si>
  <si>
    <t>Сети горячего водоснабжения 4-го квартала</t>
  </si>
  <si>
    <t>Сети горячего водоснабжения 5-го квартала</t>
  </si>
  <si>
    <t>Сети горячего водоснабжения 6-го квартала</t>
  </si>
  <si>
    <t>Сети горячего водоснабжения 7-го квартала</t>
  </si>
  <si>
    <t>Сети горячего водоснабжения 9-го квартала</t>
  </si>
  <si>
    <t>Сети горячего водоснабжения 11-го квартала</t>
  </si>
  <si>
    <t>Сети горячего водоснабжения 15-го квартала</t>
  </si>
  <si>
    <t>Сети горячего водоснабжения квартал ЗЭС</t>
  </si>
  <si>
    <t>Сети горячего водоснабжения район ПДУ</t>
  </si>
  <si>
    <t>47 075 920</t>
  </si>
  <si>
    <t>Сети горячего водоснабжения район УГПД</t>
  </si>
  <si>
    <t>21 190 940</t>
  </si>
  <si>
    <t xml:space="preserve">Сети горячего водоснабжения район 8 школы </t>
  </si>
  <si>
    <t>4 713 300</t>
  </si>
  <si>
    <t>Сети горячего водоснабжения п.Верхний</t>
  </si>
  <si>
    <t>80 456 760</t>
  </si>
  <si>
    <t>Сети горячего водоснабжения п. Аэропорт</t>
  </si>
  <si>
    <t>7 869 470</t>
  </si>
  <si>
    <t>Сети канализации 1-го квартала</t>
  </si>
  <si>
    <t>2 620 770</t>
  </si>
  <si>
    <t>Сети канализации 2-го квартала</t>
  </si>
  <si>
    <t>3 119 230</t>
  </si>
  <si>
    <t>Сети канализации 3-го квартала</t>
  </si>
  <si>
    <t>Сети канализации 4-го квартала</t>
  </si>
  <si>
    <t>Сети канализации 5-го квартала</t>
  </si>
  <si>
    <t>2 625 830</t>
  </si>
  <si>
    <t>Сети канализации 6-го квартала</t>
  </si>
  <si>
    <t>3 410 560</t>
  </si>
  <si>
    <t>Сети канализации 7-го квартала</t>
  </si>
  <si>
    <t>1 563 650</t>
  </si>
  <si>
    <t>Сети канализации 9-го квартала</t>
  </si>
  <si>
    <t>Сети канализации 11-го квартала</t>
  </si>
  <si>
    <t>5 439 570</t>
  </si>
  <si>
    <t>Сети канализации 13-го квартала</t>
  </si>
  <si>
    <t>1 373 560</t>
  </si>
  <si>
    <t>Сети канализации 23-го квартала</t>
  </si>
  <si>
    <t>Сети канализации 24-го квартала</t>
  </si>
  <si>
    <t>Сети канализации квартал ЗЭС</t>
  </si>
  <si>
    <t>1 456 390</t>
  </si>
  <si>
    <t>Сети канализации район ПДУ</t>
  </si>
  <si>
    <t>1 147 030</t>
  </si>
  <si>
    <t>Сети канализации район УГПД</t>
  </si>
  <si>
    <t>2 094 720</t>
  </si>
  <si>
    <t>Сети канализации район 8 школы</t>
  </si>
  <si>
    <t>Сети канализации п. Верхний</t>
  </si>
  <si>
    <t>4 999 520</t>
  </si>
  <si>
    <t>Сети канализации 15-го квартала</t>
  </si>
  <si>
    <t>Сети холодного водоснабжения 1-го квартала</t>
  </si>
  <si>
    <t>25 406 150</t>
  </si>
  <si>
    <t>Сети холодного водоснабжения 2-го квартала</t>
  </si>
  <si>
    <t>29 597 030</t>
  </si>
  <si>
    <t>Сети холодного водоснабжения 3-го квартала</t>
  </si>
  <si>
    <t>13 093 040</t>
  </si>
  <si>
    <t>Сети холодного водоснабжения 4-го квартала</t>
  </si>
  <si>
    <t>16 123 010</t>
  </si>
  <si>
    <t>Сети холодного водоснабжения 5-го квартала</t>
  </si>
  <si>
    <t>8 175 440</t>
  </si>
  <si>
    <t xml:space="preserve">Сети холодного водоснабжения 6-го квартала </t>
  </si>
  <si>
    <t>20 121 210</t>
  </si>
  <si>
    <t xml:space="preserve">Сети холодного водоснабжения 7-го квартала </t>
  </si>
  <si>
    <t>32 730 490</t>
  </si>
  <si>
    <t>Сети холодного водоснабжения 9-го квартала</t>
  </si>
  <si>
    <t>7 965 240</t>
  </si>
  <si>
    <t xml:space="preserve">Сети холодного водоснабжения 11-го квартала </t>
  </si>
  <si>
    <t>49 053 480</t>
  </si>
  <si>
    <t xml:space="preserve">Сети холодного водоснабжения 13-го квартала </t>
  </si>
  <si>
    <t>3 862 730</t>
  </si>
  <si>
    <t xml:space="preserve">Сети холодного водоснабжения 15-го квартала </t>
  </si>
  <si>
    <t xml:space="preserve">Сети холодного водоснабжения 22-го квартала </t>
  </si>
  <si>
    <t>1 676 380</t>
  </si>
  <si>
    <t xml:space="preserve">Сети холодного водоснабжения 24-го квартала </t>
  </si>
  <si>
    <t>3 636 630</t>
  </si>
  <si>
    <t>Сети холодного водоснабжения 25-го квартала</t>
  </si>
  <si>
    <t>17 500 570</t>
  </si>
  <si>
    <t>Сети холодного водоснабжения квартал ЗЭС</t>
  </si>
  <si>
    <t>10 035 400</t>
  </si>
  <si>
    <t>Сети холодного водоснабжения район ПДУ</t>
  </si>
  <si>
    <t>18 717 310</t>
  </si>
  <si>
    <t>Сети холодного водоснабжения район УГПД</t>
  </si>
  <si>
    <t>11 232 700</t>
  </si>
  <si>
    <t xml:space="preserve">Сети холодного водоснабжения район 8 школы </t>
  </si>
  <si>
    <t>7 362 720</t>
  </si>
  <si>
    <t>Сети холодного водоснабжения п. Аэропорт</t>
  </si>
  <si>
    <t>5 066 070</t>
  </si>
  <si>
    <t>Сети холодного водоснабжения п. Верхний</t>
  </si>
  <si>
    <t>40 310 630</t>
  </si>
  <si>
    <t xml:space="preserve">Сети холодного водоснабжения 19-го квартала </t>
  </si>
  <si>
    <t>129 330 190</t>
  </si>
  <si>
    <t>Сети отопления 19-го квартала</t>
  </si>
  <si>
    <t>268 546 130</t>
  </si>
  <si>
    <t>Сети отопления 15-го квартала</t>
  </si>
  <si>
    <t>1 301 220</t>
  </si>
  <si>
    <t xml:space="preserve">Сети отопления (перегретка) район Промзона </t>
  </si>
  <si>
    <t>3 183 900</t>
  </si>
  <si>
    <t>Распределительные сети водоснабжения и водоотведения к жилым домам  13 квартала</t>
  </si>
  <si>
    <t>Постановление от 29.12.2018 № 1805 О передаче распределительных сетей из МКУ "УЖКХ" МО "Город Мирный" в казну МО "Город Мирный" Мирнинского района РеспСаха (Якутия), р. № 533 от 23.12.2019 Об увеличении балансовой стоимости объекта "Распределительные сети водоснабжения и водоотведения к жилым домам 13 квартала"</t>
  </si>
  <si>
    <t>г. Мирный,13 квартал</t>
  </si>
  <si>
    <t>Сети водоотведения п. Газовик, УСЛЭП</t>
  </si>
  <si>
    <t>Постановление № 337 от 23.03.2021 О передаче сетей водоотведения п. Газовик, УСЛЭП из МКУ "УЖКХ" МО "Город Мирный" в казну МО "Город Мирный"</t>
  </si>
  <si>
    <t>г. Мирный, п.Газовик, УСЛЭП</t>
  </si>
  <si>
    <t xml:space="preserve">Сети водоснабжения 654,60, сети водоотведения 604,40 </t>
  </si>
  <si>
    <t xml:space="preserve">Сети горячего водоснабжения </t>
  </si>
  <si>
    <t>134,0 м.</t>
  </si>
  <si>
    <t>Распоряжение о принятии имущества в казну МО "Город Мирный" Мирнинского района РС(Я) от 06.06.2022 № 280</t>
  </si>
  <si>
    <t>г. Мирный, пр-кт Ленинградский, дом 48 "А"</t>
  </si>
  <si>
    <t>остаточная стоимость 77631,00 руб.</t>
  </si>
  <si>
    <t xml:space="preserve">Сети холодного водоснабжения </t>
  </si>
  <si>
    <t>67,0 м.</t>
  </si>
  <si>
    <t>остаточная стоимость 38816,00 руб.</t>
  </si>
  <si>
    <t>Сети канализации</t>
  </si>
  <si>
    <t>40,0 м.</t>
  </si>
  <si>
    <t>остаточная стоимость 23173,00 руб.</t>
  </si>
  <si>
    <t>Подводящие сети теплоснабжения к жилым домам № 3 и № 5 по ул. Ручейная</t>
  </si>
  <si>
    <t>138,0 м.</t>
  </si>
  <si>
    <t>Распоряжение о принятии имущества в казну МО "Город Мирный" Мирнинского района РС(Я) от 07.06.2022 № 289</t>
  </si>
  <si>
    <t>г. Мирный, ул. Ручейная, дома № 3 и № 5</t>
  </si>
  <si>
    <t>остаточная стоимость 79949,00 руб.</t>
  </si>
  <si>
    <t>Подводящие сети холодного водоснабжения к жилым домам № 3 и № 5 по ул. Ручейная</t>
  </si>
  <si>
    <t>69,0 м.</t>
  </si>
  <si>
    <t>остаточная стоимость 39974,00 руб.</t>
  </si>
  <si>
    <t>Сети отопления</t>
  </si>
  <si>
    <t>394,0 м</t>
  </si>
  <si>
    <t>Распоряжение о принятии движимого имущества в казну МО "Город Мирный" Мирнинского района РС(Я) от 01.09.2023 № 416</t>
  </si>
  <si>
    <t>1 квартал</t>
  </si>
  <si>
    <t xml:space="preserve">Сети отопления </t>
  </si>
  <si>
    <t>242,0 м</t>
  </si>
  <si>
    <t>10 квартал</t>
  </si>
  <si>
    <t>Сети холодного водоснабжения</t>
  </si>
  <si>
    <t>717,8 м</t>
  </si>
  <si>
    <t>Сети горячего водоснабжения</t>
  </si>
  <si>
    <t>1351 м</t>
  </si>
  <si>
    <t>1068,4 м</t>
  </si>
  <si>
    <t>494 м.</t>
  </si>
  <si>
    <t>14 квартал</t>
  </si>
  <si>
    <t>1343,8 м</t>
  </si>
  <si>
    <t>22 квартал</t>
  </si>
  <si>
    <t>617,7 м</t>
  </si>
  <si>
    <t xml:space="preserve">8418,2 м </t>
  </si>
  <si>
    <t>23 квартал</t>
  </si>
  <si>
    <t>2091,3 м</t>
  </si>
  <si>
    <t>682,8 м</t>
  </si>
  <si>
    <t>87,0 м</t>
  </si>
  <si>
    <t>25 квартал</t>
  </si>
  <si>
    <t>236,5 м</t>
  </si>
  <si>
    <t>п. Заречный</t>
  </si>
  <si>
    <t>470,6 м</t>
  </si>
  <si>
    <t>236,0 м</t>
  </si>
  <si>
    <t>Распоряжение о передаче в оперативное управление МКУ "УЖКХ" МО "Город Мирный" нежилого помещения от 09.11.2012 № 1785</t>
  </si>
  <si>
    <t>МКУ "УЖКХ" МО "Город Мрный"</t>
  </si>
  <si>
    <t>Постановление от 31.05.2023 № 733  "О передаче недвижимого имущества в оперативное управление МКУ "УЖКХ" МО "Город Мирный"</t>
  </si>
  <si>
    <t>МКУ "УЖКХ" МО "Город Мирный"</t>
  </si>
  <si>
    <t>Светофор ул. 50 лет Октября, ул. Аммосова</t>
  </si>
  <si>
    <t>Светофор ул. 50 лет Октября, ул. Советская</t>
  </si>
  <si>
    <t>Балансовая стоимость (411 550, 00)  изменена АКТ 00000005 от 25.11.2013 = 870 598,00, АКТ № 00000001 от 10.02.2014 = 954 418,00</t>
  </si>
  <si>
    <t>Светофор ул. Аммосова, ул. Индустриальная</t>
  </si>
  <si>
    <t>балансовая  стоимость (20 635)  изменена. АКТ № 1 от 02.07.2012</t>
  </si>
  <si>
    <t>Светофор ул. Индустриальная, пр. Ленинградский</t>
  </si>
  <si>
    <t>Светофор ул. Кирова, Ленинградский пр.</t>
  </si>
  <si>
    <t>балансовая  стоимость (405 257,00)  изменена. АКТ № 00000001 от 30.06.2013</t>
  </si>
  <si>
    <t>Светофор ул. Комсомольская, ул. Аммосова</t>
  </si>
  <si>
    <t>Светофор ул. Комсомольская, пр. Ленинградский</t>
  </si>
  <si>
    <t>балансовая изменена на основании акта о приеме- сдаче отремонтированных, реконструированных, модернизированных объектов основных средств от 01.10.10</t>
  </si>
  <si>
    <t>Светофор ул. Комсомольская, ул. Ойунского</t>
  </si>
  <si>
    <t>Светофор ул. Ленина, пр. Ленинградский</t>
  </si>
  <si>
    <t>балансовая изменена на основании акта о приеме- сдаче отремонтированных, реконструированных, модернизированных объектов основных средств от 27.06.2014, акта приема-передачи отремонтированных, реконструированных и модернизированных объектов основных средств от 12.09.2016, актов приема-передачи отремонтированных, реконструированных и модернизированных объектов основных средств от 06.10.2017, от 25.10.2017</t>
  </si>
  <si>
    <t>Светофор ул. Ленина, ш. Кирова</t>
  </si>
  <si>
    <t>Светофор ул. Ленинградский,ул. 40 лет Октября</t>
  </si>
  <si>
    <t>Светофор ул. Московская, пр. Ленинградский</t>
  </si>
  <si>
    <t>балансовая изменена на основании акта о приеме- сдаче отремонтированных, реконструированных, модернизированных объектов основных средств от  2209.2015</t>
  </si>
  <si>
    <t>Светофор ул. Ойунского, ул. 40 лет Октября</t>
  </si>
  <si>
    <t>балансовая стоимость (401 958,00) изменена. АКТ № 00000004 от 17.09.2012</t>
  </si>
  <si>
    <t>Светофор ул. Ойунского, ул. Ленина</t>
  </si>
  <si>
    <t>балансовая стоимость (406 418,00) изменена. АКТ № 00000004 от 20.08.2013</t>
  </si>
  <si>
    <t>Светофор ул. Тихонова, м-н Екатерина</t>
  </si>
  <si>
    <t>Светофор ул. Тихонова, ул. Павлова</t>
  </si>
  <si>
    <t>балансовая изменена на основании акта о приеме- сдаче отремонтированных, реконструированных, модернизированных объектов основных средств от 30.06.11</t>
  </si>
  <si>
    <t>Светофор ул. Тихонова,ш. Кирова</t>
  </si>
  <si>
    <t xml:space="preserve">Балансовая измененана основании акта о приеме-сдаче отремонтированных, реконструированных, одернизированных объектов ОС от 01.10.10 </t>
  </si>
  <si>
    <t>Светофор ш. Кирова - ул. 40 лет Октября</t>
  </si>
  <si>
    <t>Балансовая измененана основании акта о приеме-сдаче отремонтированных, реконструированных, одернизированных объектов от 22.09.2015</t>
  </si>
  <si>
    <t>Светофор ш.Кирова - ул. Комсомольская</t>
  </si>
  <si>
    <t>Газонные ограждения (Советская, 7)</t>
  </si>
  <si>
    <t>Договор № 756-ПУ "О закреплении муниципального имущества на праве оперативногог управления за МУ "УЖКХ"</t>
  </si>
  <si>
    <t>Газонные ограждения (Комсомольская 34А-34-Б)</t>
  </si>
  <si>
    <t>Газонные ограждения  ( СОШ №1)</t>
  </si>
  <si>
    <t>Гардероб  А-19</t>
  </si>
  <si>
    <t>Гардероб О-63 (кабинет директора)</t>
  </si>
  <si>
    <t>Диктофон цифровой  OLYMPUS VN-2100 PC</t>
  </si>
  <si>
    <t>Зеркало настенное " Ривьера"</t>
  </si>
  <si>
    <t>Модуль конференц стола О-27</t>
  </si>
  <si>
    <t>Печь СВЧ</t>
  </si>
  <si>
    <t>Средний модуль конференц стола О-28</t>
  </si>
  <si>
    <t>Стол компютерный с тумбой опорой Т.С.9.1.</t>
  </si>
  <si>
    <t>Стол О-13</t>
  </si>
  <si>
    <t>Стол  офисный  "Премьер"</t>
  </si>
  <si>
    <t>Шкаф  низкий ТШ.1.1</t>
  </si>
  <si>
    <t>Шкаф архивный  " Надежда" метал. ШМС-1</t>
  </si>
  <si>
    <t>Шкаф для документов  О-62,О-06.2,О-7.2</t>
  </si>
  <si>
    <t>Шкаф для документов А-23.0+А-02.2</t>
  </si>
  <si>
    <t>Шкаф для документов ТШ.3.2</t>
  </si>
  <si>
    <t>Шкаф для одежды ТШ 3.7</t>
  </si>
  <si>
    <t>Автомобиль FORD TRANSIT KOMBI</t>
  </si>
  <si>
    <t>Постановление № 285 от 15.04.2015 О закреплении на праве оперативного управления за МКУ "УЖКХ" МО "Город Мирный" легковых автомобилей (акт ло приеме- передачи № 00ГУ-000006 от 01.04.2015)</t>
  </si>
  <si>
    <t>Идент.номер (VIN) Z6FFXXESGFEG44639</t>
  </si>
  <si>
    <t>Автомобиль UAZ PATRIOT</t>
  </si>
  <si>
    <t>Постановление № 285 от 15.04.2015 О закреплении на праве оперативного управления за МКУ "УЖКХ" МО "Город Мирный" легковых автомобилей (акт о приеме-передаче  № 00ГУ-000007 от 01.04.2015)</t>
  </si>
  <si>
    <t>Идентификационный номер (VIN) XTT316300F1017051</t>
  </si>
  <si>
    <t>0101032085</t>
  </si>
  <si>
    <t>Дорога, Некрасова</t>
  </si>
  <si>
    <t>Постановление от 28.04.2022 № 468 "О передаче имущества в оперативное управление МКУ "УЖКХ" МО "Город Мирный"</t>
  </si>
  <si>
    <t>14:37:000000:299</t>
  </si>
  <si>
    <t>356 м.</t>
  </si>
  <si>
    <t>0101032089</t>
  </si>
  <si>
    <t>Дорога,Фрунзе</t>
  </si>
  <si>
    <t>14:37:000339:106</t>
  </si>
  <si>
    <t>630 м.</t>
  </si>
  <si>
    <t>0101032090</t>
  </si>
  <si>
    <t>Дорога, С.Лазо</t>
  </si>
  <si>
    <t>14:37:000336:91</t>
  </si>
  <si>
    <t>498 м.</t>
  </si>
  <si>
    <t>Дорога по пер. 1-й Пионерский</t>
  </si>
  <si>
    <t>14:37:000340:114</t>
  </si>
  <si>
    <t>165  м.</t>
  </si>
  <si>
    <t>Дорога пер. 2-й Пионерский</t>
  </si>
  <si>
    <t>14:37:000340:113</t>
  </si>
  <si>
    <t>167 м.</t>
  </si>
  <si>
    <t>0101032093</t>
  </si>
  <si>
    <t>14:37:000000:1676</t>
  </si>
  <si>
    <t>500 м.</t>
  </si>
  <si>
    <t>Дорога Мостовая</t>
  </si>
  <si>
    <t>1776 п.м</t>
  </si>
  <si>
    <t>Монумент "Трубка Мир"</t>
  </si>
  <si>
    <t>Постановление от 04.12.2023 № 2040 "О передаче объектов основных средств из казны МО "Город Мирный" в оперативное управление МКУ "УЖКХ" МО "Город Мирный"</t>
  </si>
  <si>
    <t xml:space="preserve">г. Мирный, ш. Кирова, городской парк, Монумент (трубка) </t>
  </si>
  <si>
    <t>г. Мирный, ш. Кирова, городской парк, Пандус с мозаичным панно</t>
  </si>
  <si>
    <t>Культурный памятник "Сердце Мирного"</t>
  </si>
  <si>
    <t>г. Мирный, городской парк</t>
  </si>
  <si>
    <t>Сэргэ с чороном</t>
  </si>
  <si>
    <t>г. Мирный, ш. Кирова, городской парк</t>
  </si>
  <si>
    <t>Санитарный блок-модуль (туалет)</t>
  </si>
  <si>
    <t>Фонтан</t>
  </si>
  <si>
    <t>Площадка для выгула собак</t>
  </si>
  <si>
    <t>Стоянка автомобильная</t>
  </si>
  <si>
    <t xml:space="preserve">Карусель цепочная "Твист" </t>
  </si>
  <si>
    <t xml:space="preserve">Техническое помещение к карусели цепочной "Твист" </t>
  </si>
  <si>
    <t>Площадка для маломобильных групп</t>
  </si>
  <si>
    <t>Линия наружного освещения городского парка</t>
  </si>
  <si>
    <t>1150 м</t>
  </si>
  <si>
    <t>Наружное освещение объекта площадки для выгула собак</t>
  </si>
  <si>
    <t>189,5 м</t>
  </si>
  <si>
    <t>Вазон (в парке)</t>
  </si>
  <si>
    <t>15 шт</t>
  </si>
  <si>
    <t>городской парк</t>
  </si>
  <si>
    <t>Велопарковка Овал на 6 мест (в парке)</t>
  </si>
  <si>
    <t>4 шт</t>
  </si>
  <si>
    <t>Вкладыш для вазона (в парке)</t>
  </si>
  <si>
    <t>Вкладыш для урны (в парке)</t>
  </si>
  <si>
    <t>24 шт</t>
  </si>
  <si>
    <t>Деревянное мощение (в парке)</t>
  </si>
  <si>
    <t>1 шт</t>
  </si>
  <si>
    <t>Лестница Л-1 (в парке)</t>
  </si>
  <si>
    <t>Линия наружного освещения спортивных площадок в парке</t>
  </si>
  <si>
    <t>1шт</t>
  </si>
  <si>
    <t>Навес деревянный (в парке)</t>
  </si>
  <si>
    <t>3 шт</t>
  </si>
  <si>
    <t>Навигационная доска (в парке)</t>
  </si>
  <si>
    <t>Пандус П-1 (в парке)</t>
  </si>
  <si>
    <t>Площадка для волейбола (в парке)</t>
  </si>
  <si>
    <t>Площадка для пляжного волейбола (в парке)</t>
  </si>
  <si>
    <t>Площадка для стритбола (в парке)</t>
  </si>
  <si>
    <t>Площадка для тренажеров (в парке)</t>
  </si>
  <si>
    <t>Скамейка  (в парке)</t>
  </si>
  <si>
    <t>18 шт</t>
  </si>
  <si>
    <t>Стационарная баскетбольная стойка (в парке)</t>
  </si>
  <si>
    <t>Трибуна мобильная трехрядная (в парке)</t>
  </si>
  <si>
    <t>12 шт</t>
  </si>
  <si>
    <t>Тротуары (в парке)</t>
  </si>
  <si>
    <t>Уличная скамья для инвалидов опорников (в парке)</t>
  </si>
  <si>
    <t>Уличная скамья со спинкой и завышенными подлокотниками (в парке)</t>
  </si>
  <si>
    <t>Урна  (в парке)</t>
  </si>
  <si>
    <t xml:space="preserve">24 шт </t>
  </si>
  <si>
    <t>Антивандальный теннисный стол</t>
  </si>
  <si>
    <t>Баскетбольный щит с кольцом</t>
  </si>
  <si>
    <t>Большие брусья воркаут с упорами для отжиманий</t>
  </si>
  <si>
    <t>Велотренажер</t>
  </si>
  <si>
    <t>Вспомогательные рукоятки для людей с ограниченными возможностями</t>
  </si>
  <si>
    <t>Горизонтальная гимнастическая скамья "Наклон вперед из положения стоя на скамье"</t>
  </si>
  <si>
    <t>Горизонтальная гимнастическая скамья с фиксацией ступней "Поднимание туловища"</t>
  </si>
  <si>
    <t>Горизонтальная гимнастическая скамья" Сгибание и разгибание рук в упоре о скамью"</t>
  </si>
  <si>
    <t>Горизонтальная гимнастическая скамья "Сгибание и разгибание рук в упоре о скамью"</t>
  </si>
  <si>
    <t>Информационная стойка</t>
  </si>
  <si>
    <t>Камни для подтягивания</t>
  </si>
  <si>
    <t>Мишень на стойках квадратная для лиц с ограниченными возможностями</t>
  </si>
  <si>
    <t>Мишень на стойках круглая "Метание теннисного мяча в цель (6м)"</t>
  </si>
  <si>
    <t>П-образный рукоход</t>
  </si>
  <si>
    <t>Помост для "Сгибание-разгибание рук в упоре лежа на полу"</t>
  </si>
  <si>
    <t>Разнохватный турник</t>
  </si>
  <si>
    <t>Рукоход с возможностью использования дополнительных аксессуаров</t>
  </si>
  <si>
    <t>Рукоход с изменением высоты</t>
  </si>
  <si>
    <t>Рукоятки для тренировки мышц верхнего плечевого пояса</t>
  </si>
  <si>
    <t>Турник-перекладина "Подтягивание из виса на высокой/низкой перекладине"</t>
  </si>
  <si>
    <t>Уличный тренажер "Брусья"</t>
  </si>
  <si>
    <t>Уличный тренажер "Гиперэкстензия"</t>
  </si>
  <si>
    <t>Уличный тренажер "Гребная тяга"</t>
  </si>
  <si>
    <t>Уличный тренажер "Жим лежа"</t>
  </si>
  <si>
    <t>Уличный тренажер "Жим от плеч"</t>
  </si>
  <si>
    <t>Уличный тренажер "Приседания/Шраги"</t>
  </si>
  <si>
    <t>Уличный тренажер "Скамья для пресса"</t>
  </si>
  <si>
    <t>Уличный тренажер "Степпер"</t>
  </si>
  <si>
    <t xml:space="preserve">Шведская стенка </t>
  </si>
  <si>
    <t>Шведская стенка низкая, трансформируемая</t>
  </si>
  <si>
    <t>Эллиптический тренажер</t>
  </si>
  <si>
    <t>арт-объект "Игрушка"</t>
  </si>
  <si>
    <t>10 единиц</t>
  </si>
  <si>
    <t xml:space="preserve">Мусорная ниша </t>
  </si>
  <si>
    <t>Постановление от 08.02.2024 № 271 "О передаче объектов основных средств в оперативное управление МКУ "УЖКХ" МО "Город Мирный"</t>
  </si>
  <si>
    <t>138 455,73</t>
  </si>
  <si>
    <t xml:space="preserve">п. Аэропорт ДСР 2 </t>
  </si>
  <si>
    <t>Мусорная ниша</t>
  </si>
  <si>
    <t>138 455,74</t>
  </si>
  <si>
    <t xml:space="preserve">пр. Ленинградский 5 "В" </t>
  </si>
  <si>
    <t xml:space="preserve">ул. Бабушкина 43 </t>
  </si>
  <si>
    <t>ул. Гагарина 24</t>
  </si>
  <si>
    <t>ул. Геологическая 14</t>
  </si>
  <si>
    <t xml:space="preserve">ул. Геологическая 21А </t>
  </si>
  <si>
    <t xml:space="preserve">ул. Геологическая 24/2 </t>
  </si>
  <si>
    <t xml:space="preserve">ул. Геологическая 6 </t>
  </si>
  <si>
    <t xml:space="preserve">ул. Геологическая д.25 </t>
  </si>
  <si>
    <t xml:space="preserve">ул. Звездная 40 </t>
  </si>
  <si>
    <t>51 602,00</t>
  </si>
  <si>
    <t>ул. Звездная 46</t>
  </si>
  <si>
    <t xml:space="preserve">ул. Звездная 64 "А" </t>
  </si>
  <si>
    <t>ул. Индустриальная 47 "Г"</t>
  </si>
  <si>
    <t xml:space="preserve">ул. Ленская 33 </t>
  </si>
  <si>
    <t xml:space="preserve">ул. Логовая 152 </t>
  </si>
  <si>
    <t xml:space="preserve">ул. Логовая 156 </t>
  </si>
  <si>
    <t xml:space="preserve">ул. Московская 3 </t>
  </si>
  <si>
    <t xml:space="preserve">ул. Некрасова 18 </t>
  </si>
  <si>
    <t xml:space="preserve">ул. Ойунского 36 </t>
  </si>
  <si>
    <t xml:space="preserve">ул. П. Лумумбы 42 "А" </t>
  </si>
  <si>
    <t>Мусорная ниша.</t>
  </si>
  <si>
    <t xml:space="preserve">ул. Южная 24/3 </t>
  </si>
  <si>
    <t xml:space="preserve">ул. Южная 3 </t>
  </si>
  <si>
    <t xml:space="preserve">ш. Кирова 5 "Б" </t>
  </si>
  <si>
    <t>ул. Ручейная д.43, корп. А</t>
  </si>
  <si>
    <t>ул. Комсомольская 11 "А"</t>
  </si>
  <si>
    <t>ул. 40 лет Октября 28 "А"</t>
  </si>
  <si>
    <t>ул. 40 лет Октября 30 "А"</t>
  </si>
  <si>
    <t>ул. 40 лет Октября 26</t>
  </si>
  <si>
    <t>пр. Ленинградский 3 "А"</t>
  </si>
  <si>
    <t>п. Ромашовка</t>
  </si>
  <si>
    <t>ул. Интернациональная 66 "А"</t>
  </si>
  <si>
    <t>Постановление от 08.02.2024 № 272 "О передаче объектов основных средств в оперативное управление МКУ "УЖКХ" МО "Город Мирный"</t>
  </si>
  <si>
    <t>пер. Заводской, 9 (напротив дома)</t>
  </si>
  <si>
    <t>пр. Ленинградский, 1/1</t>
  </si>
  <si>
    <t>пр. Ленинградский, 18</t>
  </si>
  <si>
    <t>пр. Ленинградский, 2 "А"</t>
  </si>
  <si>
    <t>район 10 линии п. Газовиков (ОНТ "Подорожник")</t>
  </si>
  <si>
    <t>район ТЗБ № 1 (развилка - налево)</t>
  </si>
  <si>
    <t>район ТЗБ № 1 (развилка - направо)</t>
  </si>
  <si>
    <t>ул. Некрасова</t>
  </si>
  <si>
    <t>район ш. 50 лет Октября</t>
  </si>
  <si>
    <t>ул. Амакинская, 2/2</t>
  </si>
  <si>
    <t>ул. Аммосова, 18</t>
  </si>
  <si>
    <t>ул. Вилюйская, 5</t>
  </si>
  <si>
    <t>ул. Вилюйская, 9</t>
  </si>
  <si>
    <t>ул. Восточная, 1 "А"</t>
  </si>
  <si>
    <t>ул. Газовиков, 12</t>
  </si>
  <si>
    <t>ул. Газовиков, 18</t>
  </si>
  <si>
    <t>ул. Геологическая, 2</t>
  </si>
  <si>
    <t>ул. Звездная, 36</t>
  </si>
  <si>
    <t>ул. Звездная, 72</t>
  </si>
  <si>
    <t>ул. Индустриальная, 37 "А"</t>
  </si>
  <si>
    <t>ул. Индустриальная, 80 "Б" (напротив дома)</t>
  </si>
  <si>
    <t>ул. Комсомольская, 2 "А"</t>
  </si>
  <si>
    <t>ул. Ленина, 11</t>
  </si>
  <si>
    <t>ул. Ленина, 21</t>
  </si>
  <si>
    <t>ул. Ленина, 32</t>
  </si>
  <si>
    <t>ул. Логовая, 1</t>
  </si>
  <si>
    <t>ул. Набережная, 42</t>
  </si>
  <si>
    <t>ул. Нагорная, 21</t>
  </si>
  <si>
    <t>ул. П.Алексеева, 14</t>
  </si>
  <si>
    <t>ул. ПДУ, 22</t>
  </si>
  <si>
    <t>ул. Советская, 7</t>
  </si>
  <si>
    <t>ул. Экспедиционная, 1</t>
  </si>
  <si>
    <t>ул. Экспедиционная,70</t>
  </si>
  <si>
    <t>ул. Экспедиционная,81</t>
  </si>
  <si>
    <t>ул. Экспедиционная,88</t>
  </si>
  <si>
    <t>ш. 50 лет Октября, 5</t>
  </si>
  <si>
    <t>ш. Кирова, 16</t>
  </si>
  <si>
    <t>ш. Кирова, 20</t>
  </si>
  <si>
    <t>Тумба афишная на пересечении ул. Комсомольской и пр. Ленинградского р-он Храма</t>
  </si>
  <si>
    <t>Постановление от 09.02.2024 № 284 "О передаче объектов основных средств в оперативное управление МКУ "УЖКХ" МО "Город Мирный"</t>
  </si>
  <si>
    <t>42 373,00</t>
  </si>
  <si>
    <t>на пересечении ул. Комсомольской и пр. Ленинградского р-он Храма</t>
  </si>
  <si>
    <t>Тумба афишная ул. Тихонова д. 9 многофункциональный центр «Мои документы»</t>
  </si>
  <si>
    <t>ул. Тихонова д. 9 многофункциональный центр «Мои документы»</t>
  </si>
  <si>
    <t>Тумба афишная пр. Ленинградского д. 21, магазин «Три богатыря»</t>
  </si>
  <si>
    <t>79 932,68</t>
  </si>
  <si>
    <t>пр. Ленинградского д. 21, магазин «Три богатыря»</t>
  </si>
  <si>
    <t>Тумба афишная ул. Советская, магазин «Культспорттовары»</t>
  </si>
  <si>
    <t>ул. Советская, магазин «Культспорттовары»</t>
  </si>
  <si>
    <t>Тумба афишная ул. Тихонова д. 3 район профилакторий Горняк и ВТБ</t>
  </si>
  <si>
    <t>39 966,34</t>
  </si>
  <si>
    <t>ул. Тихонова д. 3 район профилакторий Горняк и ВТБ</t>
  </si>
  <si>
    <t>Автофургон ГАЗ Соболь (27527)</t>
  </si>
  <si>
    <t>Постановление от 22.03.2024 № 587 "О передаче транспортного средства - автофургона ГАЗ Соболь (27527) в оперативное управление МКУ "УЖКХ" МО "Город Мирный"</t>
  </si>
  <si>
    <t>(Решение суда от 02.12.2010) Распоряжение от 06.07.2022 № 333 "О принятии в казну МО "Город Мирный" недвижимого имущества"Постановление от 16.05.2022 № 516 " О внесении изменений в Постановление городской Администрации "Об утверждении перечня автомобильных дорог и присвоении им идентификационных номеров" от 15.12.2008 № 428. "Автодорога Мирный - Заречный с мостовым переходом РС(Я), г. Мирный" заменить словами "РФ, РС(Я), Мирнинский р-н, МО "Город Мирный", г. Мирный, дор. Мостовая. Постановление от 06.07.2022 № 772  "О передаче имущества в оперативное управление МКУ "УЖКХ" МО "Город Мирный"</t>
  </si>
  <si>
    <t>14-14-06/008/2013-294</t>
  </si>
  <si>
    <t>14-14-06/008/2008-085</t>
  </si>
  <si>
    <t>14-14-06/007/2008-931</t>
  </si>
  <si>
    <t>14-14/016-14/016/003/2016-200/2</t>
  </si>
  <si>
    <t>14-14/016-14/016/003/2016-1620/2</t>
  </si>
  <si>
    <t>05.04.2016</t>
  </si>
  <si>
    <t xml:space="preserve">   г. Мирный, ул.Лазо</t>
  </si>
  <si>
    <t xml:space="preserve">    г Мирный, пер 1-й Пионерский</t>
  </si>
  <si>
    <t xml:space="preserve">    г Мирный, пер 2-й Пионерский</t>
  </si>
  <si>
    <t>город Мирный, ул Индустриальная, соор. 40а</t>
  </si>
  <si>
    <t>Дорога (часть улицы Индустриальной)</t>
  </si>
  <si>
    <t>14-14-06/007/2008-869</t>
  </si>
  <si>
    <t>г.Мирный, ул. Фрунзе</t>
  </si>
  <si>
    <t>14:37:000000:1984</t>
  </si>
  <si>
    <t xml:space="preserve">   г.Мирный</t>
  </si>
  <si>
    <t>14-14-06/007/2008-996</t>
  </si>
  <si>
    <t>г.Мирный, сооружение дорожного хозяйства "улица Некрасова"</t>
  </si>
  <si>
    <t>0100967000</t>
  </si>
  <si>
    <t xml:space="preserve">Здание городской администрации </t>
  </si>
  <si>
    <t>Постановление Правительства от 31.01.2009 г. № 29, Передаточный акт 1-МС-09 от 03.03.2009 г</t>
  </si>
  <si>
    <t>РС (Я), г. Мирный, ул. Ленина, д 16</t>
  </si>
  <si>
    <t xml:space="preserve">14:16:010502:398 </t>
  </si>
  <si>
    <t>площадь 959 кв.м.</t>
  </si>
  <si>
    <t>Постановлению закреплено за Администрацией МО"Город Мирный" По расп. 261 от 06.10.06г.  оперативное управление 14:16:010502:398-14/050/2021-8 от 23.11.2021</t>
  </si>
  <si>
    <t xml:space="preserve">14-14-06/008/2006-638 </t>
  </si>
  <si>
    <t xml:space="preserve">помещение городской администрации </t>
  </si>
  <si>
    <t>Распоряжение и передаче нежилого помещения в оперативное управление Администрации МО "Город Мирный" Мирнинского района РС(Я) от 18.11.2021 № 556</t>
  </si>
  <si>
    <t>РС (Я), г. Мирный, ул. Ленина, д 11, пом. 27</t>
  </si>
  <si>
    <t>собственность 14:37:000323:6052:-14/050/2021-1 от 30.09.2021</t>
  </si>
  <si>
    <t>оперативное управление Администрация МО "Город Мирный" 14:37:000323:6052-14/050/2021-2 от 16.12.2021</t>
  </si>
  <si>
    <t>Оперативное управление
№ 14-14-06/005/2013-457 от 18.03.2013</t>
  </si>
  <si>
    <t xml:space="preserve">14:37:000323:5727 </t>
  </si>
  <si>
    <t>14:37:000323:6052</t>
  </si>
  <si>
    <t>Газ 3103</t>
  </si>
  <si>
    <t>Автомобиль тойота 200</t>
  </si>
  <si>
    <t>Распоряжение о постановки на учет № 403 от 18.12.2008</t>
  </si>
  <si>
    <t>№ ПТС 78 УЕ 608471</t>
  </si>
  <si>
    <t>АТС "Panasonic TDA-200" в комплекте</t>
  </si>
  <si>
    <t>Источник Бесперебойного Питания (UPS)  750VA APC Smart-UPS SUA750 I USB</t>
  </si>
  <si>
    <t>Карта памяти Compakt Flash 1024 Mb Kingston</t>
  </si>
  <si>
    <t>Комп.в компл.(Систем.блок+монитор+колон.+клавиат.+мышь)</t>
  </si>
  <si>
    <t>Компьютер в комплекте (ЖК-панель 19,0 +Систем.блок 3,0 ГГц)</t>
  </si>
  <si>
    <t>Компьютер в компл. (ЖК-панель 19,0 +Систем.блок 3,0 ГГц)</t>
  </si>
  <si>
    <t>Компьютер в комплекте (ЖК-панель 17,0 "SAMSUNG"710n+Системный блок Intel "Pentium4" 3,06 ГГц)</t>
  </si>
  <si>
    <t>Компьютер в комплекте (ЖК-панель 17,0 "Samsung"710n"+Системный блок Intel "Pentium4" 2,8 ГГц)</t>
  </si>
  <si>
    <t>Компьютер «Pentium 4»</t>
  </si>
  <si>
    <t>Компьютер в комплекте (ЖК-панель 19,0+Системный блок "Интел Пентюм" 2,8 ГГц)</t>
  </si>
  <si>
    <t>Монитор LG</t>
  </si>
  <si>
    <t>Монитор TFT 17" TV/MONITOR SAMSUNG 730MP</t>
  </si>
  <si>
    <t>ПК Р4 в сборе</t>
  </si>
  <si>
    <t>Системный блок (процессор PENTIUM 4)</t>
  </si>
  <si>
    <t>Копир цифровой Canon iR2016</t>
  </si>
  <si>
    <t>Копировальный аппарат FS-128</t>
  </si>
  <si>
    <t>Машина для счета купюр Magner 35S</t>
  </si>
  <si>
    <t>Письменный набор (натур. камень)</t>
  </si>
  <si>
    <t>МФУ НР "LJ-3020", лазерный, принтер+сканер+копир, А4, (LPT, USB)</t>
  </si>
  <si>
    <t>Принтер лазерный А4 LazerJet 3052 (3 в 1)</t>
  </si>
  <si>
    <t>Принтер лазерный А4 LazerJet 3055 (4 в 1)</t>
  </si>
  <si>
    <t>Принтер НР-1022 (картридж НР 15Х в сборе)</t>
  </si>
  <si>
    <t>Принтер струйн. цвет. Фото НР+кабель</t>
  </si>
  <si>
    <t>Принтер-сканер</t>
  </si>
  <si>
    <t>Резак сабельный 561 DAHLE</t>
  </si>
  <si>
    <t>Локальные вычислительные сети (серверная станция)</t>
  </si>
  <si>
    <t>Телефонный аппарат Panasonic KX-TS2365RUW</t>
  </si>
  <si>
    <t>Телефонный аппарат PANAS0NIC (KX-TCD205RU)</t>
  </si>
  <si>
    <t>Факс Panasonic KX-FC233RU &lt;Titanium Black&gt; (A4, обыч.бумага, факс, трубка с ЖК диспл., А/Ответчик)</t>
  </si>
  <si>
    <t>Факс Panasonic KX-FТ904RU-В &lt;Black&gt; на термобумаге</t>
  </si>
  <si>
    <t>Фотоаппарат Canon 350D Black KIT</t>
  </si>
  <si>
    <t>Жалюзи вертикальные Paloma 15 (2,64*5.37) 14,18 м2</t>
  </si>
  <si>
    <t>Ковровая дорожка 8,9 м</t>
  </si>
  <si>
    <t>Кресло офисное</t>
  </si>
  <si>
    <t>Гардероб SL 894В 80*44,5*195</t>
  </si>
  <si>
    <t xml:space="preserve">Гардероб  </t>
  </si>
  <si>
    <t>Граденция 3-дверная с 3-мя ящиками</t>
  </si>
  <si>
    <t>Композоция из 4-х секций высоких шкафоф со стеклом</t>
  </si>
  <si>
    <t>Кресло "Даллас"</t>
  </si>
  <si>
    <t>Кресло конференц, нат.кожа, цвет черный СН 415</t>
  </si>
  <si>
    <t>Кресло офисное; ткань, цвет - черн.- серый</t>
  </si>
  <si>
    <t>Кресло руководителя нат.кожа, цвет черный, СН 418</t>
  </si>
  <si>
    <t>Кресло руководителя (Лотус)</t>
  </si>
  <si>
    <t>Кресло руководителя МЭН</t>
  </si>
  <si>
    <t>Кресло руководителя СН 769</t>
  </si>
  <si>
    <t>Стол для переговоров</t>
  </si>
  <si>
    <t>Стол для переговоров круглый</t>
  </si>
  <si>
    <t>Стол руководителей 2-тумбовой с приставкой</t>
  </si>
  <si>
    <t>Стол секретаря</t>
  </si>
  <si>
    <t>Модуль Э-22.3 1500*700*1140</t>
  </si>
  <si>
    <t>Модуль Э-30.3 700*700*1140</t>
  </si>
  <si>
    <t>Стол комп.СФ217+подставка под с/б+полка под клавиатуру (приемная 2)</t>
  </si>
  <si>
    <t>Стол криволин. СФ 258-9 1054*900*760+полка под клав.ПВ003 704*376+подст. под с/б</t>
  </si>
  <si>
    <t>Стол письменный СФ 210 1400*704*760</t>
  </si>
  <si>
    <t>Стол приставной СФ 253 1200*600*760</t>
  </si>
  <si>
    <t>Стол угловой СФ 209 704*704*760</t>
  </si>
  <si>
    <t>Угловой модуль Э-27.3 900*900*1140+приставка под с/б</t>
  </si>
  <si>
    <t>Брифинг - приставка (стол) 1055*815*750</t>
  </si>
  <si>
    <t>Брифинг - приставка (стол) DVS 23711 120*86*72</t>
  </si>
  <si>
    <t>Стол руководителя DVS 23200 230*100*76</t>
  </si>
  <si>
    <t>Стол руководителя SL 766+2 тумбы(180*90*76)+подставка под с/б треуг.22*52*47</t>
  </si>
  <si>
    <t>Стол руководителя С-1.0 2000*978*750 + подставка под с/б треуг. 22*52*47</t>
  </si>
  <si>
    <t>Тумба выкатная С -5.0 1277*577*690</t>
  </si>
  <si>
    <t>Тумба двухдверная ТФ 208 800*400*810</t>
  </si>
  <si>
    <t>Тумба мобильная с 3-мя ящиками ТФ 210 410*480*570</t>
  </si>
  <si>
    <t>Тумба подкатная с 3-мя ящиками  DVS 23303 62*48*60</t>
  </si>
  <si>
    <t>Тумба приставная ТФ 222 400*600*760</t>
  </si>
  <si>
    <t>Тумба приставная ТФ 222 400*600*761</t>
  </si>
  <si>
    <t>Тумба приставная DVS 23200</t>
  </si>
  <si>
    <t>Фитобар</t>
  </si>
  <si>
    <t>Шкаф для одежды ШФ 202 800*406*2000</t>
  </si>
  <si>
    <t>Шкаф для одежды ЛФ 238 600*406*2000</t>
  </si>
  <si>
    <t>Шкаф низкий со стеклом ЛФ 226 800*406*1536</t>
  </si>
  <si>
    <t>Шкаф узкий для одежды ЛФ 237 400*406*2000</t>
  </si>
  <si>
    <t>Креденция (4 двери) DVS 23404 185*45*73</t>
  </si>
  <si>
    <t>Шкаф для бумаг комбинированный  SL 894 С 80*44,5*195</t>
  </si>
  <si>
    <t>Шкаф для одежды С-7.0 800*450*1945</t>
  </si>
  <si>
    <t>Сейф МС-30</t>
  </si>
  <si>
    <t>Сейф-МС30</t>
  </si>
  <si>
    <t>Чайник эл. "Мулинекс"</t>
  </si>
  <si>
    <t>Персональный компьютер в комплекте (монитор нокиа, системный блок, клавиатура, мышь)</t>
  </si>
  <si>
    <t>г.Мирный, ул.Павлова, д.10 помещение ОСОП Распоряжение № 277 от 25.08.2008 года "О принятии в казну и передаче имущества ОСОП "Рысь" в Администрацию МО "Город Мирный"</t>
  </si>
  <si>
    <t xml:space="preserve">Принтер струйный </t>
  </si>
  <si>
    <t>Ксерокс планшетный</t>
  </si>
  <si>
    <t xml:space="preserve">Телефонный аппарат Панасоник </t>
  </si>
  <si>
    <t xml:space="preserve">Рабочий стол </t>
  </si>
  <si>
    <t>Тумба двухстворчатая 3 шт</t>
  </si>
  <si>
    <t>Шкаф с антресолью 2 шт</t>
  </si>
  <si>
    <t>Кресло</t>
  </si>
  <si>
    <t>Стул 5 шт</t>
  </si>
  <si>
    <t>Зеркало</t>
  </si>
  <si>
    <t>Канцелярский набор</t>
  </si>
  <si>
    <t>Прибор учета тепла здания администрации (ул. Ленина, 16)</t>
  </si>
  <si>
    <t>Постановление № 1144 от 26.12.2013 "О передаче объекта из МКУ "УЖКХ" МО "Город Мирный" в оперативное управление Администрации муниципального образования "Город Мирный" Мирнинского района РС (Я)"</t>
  </si>
  <si>
    <t>Распоряженеи от 02.07.07 № 206 Переданно из УЖКХ.Далее переданно в Адм."Город Мирный" распоряжение от 15.01.08 № 4.</t>
  </si>
  <si>
    <t>Администрация МО "Город Мирный"</t>
  </si>
  <si>
    <t>14:37:000111:193</t>
  </si>
  <si>
    <t>Гараж (бокс) для легковых а/машин</t>
  </si>
  <si>
    <t>Распоряжение  № 103 от 11.03.2014 О передаче гаража (Бокса) для легковых автомашин из хоз.ведения МУП "Коммунальщик" в оперативное управление Администрации МО "Город Мирный" Мирнинского района РС (Я), Распоряжение 52 от 23.01.2013 О передаче объектов из МБУ "ГЖКХ" МО "Город Мирный" в МУП "Коммунальщик"    Передаточный акт № 4-М от 13.03.2006 г.; Постановление Правительства № 29 от 31.01.2009 г.</t>
  </si>
  <si>
    <t>г. Мирный, ш. 50 лет Октября, д.18</t>
  </si>
  <si>
    <t>168,3 кв.м.</t>
  </si>
  <si>
    <t>Администрация МО "Город Мирный" Оперативное управление
№ 14:37:000111:193-14/050/2021-1
от 19.12.2021</t>
  </si>
  <si>
    <t>14-14-06/010/2006-441</t>
  </si>
  <si>
    <t xml:space="preserve">
28.04.2007
</t>
  </si>
  <si>
    <t>Легковой автомобиль UAZ PATRIOT</t>
  </si>
  <si>
    <t>Постановление № 443 от 26.04.2016 О закреплении на праве собственности на праве оперативного управления за Администрацией МО "Город Мирный" легкового автомобиля UAZ PATRIOT</t>
  </si>
  <si>
    <t>Уличный флагшток</t>
  </si>
  <si>
    <t>Распоряжение от 28.12.2022 № 614 "О принятии движимого имущества в казну МО "Город Мирный" Мирнинского района Республики Саха (Якутия) и закреплении на праве оперативного управления за Администрацией МО "Город Мирный"</t>
  </si>
  <si>
    <t>г. Мирный, ул. Ленина, д. 16.</t>
  </si>
  <si>
    <t>длина 3,48 м, высота 0,38 м, (стойки 7,22м) объем 0,46 кв.м.</t>
  </si>
  <si>
    <t>жилое помещение</t>
  </si>
  <si>
    <t>Постановление от 28.08.2020 № 871 "О передаче жилого помещения  в оперативное управление Администрации МО "Город Мирный" Мирнинского района Республики Саха (Якутия)</t>
  </si>
  <si>
    <t>г. Мирный, ул. Московская, д. 30, кв. 40</t>
  </si>
  <si>
    <t xml:space="preserve">оперативное управление Администрация МО "Город Мирный" </t>
  </si>
  <si>
    <t>собственность 14:37:000310:628-14/050/2020-1</t>
  </si>
  <si>
    <t>Горколлектор Ленинградского проспекта. Г.Мирный</t>
  </si>
  <si>
    <t>Постановление от 15.12.2023 № 2139 "О передаче объектов основных средств из казны МО "Город Мирный" в хозяйственное ведение МУП "Коммунальщик" МО "Город Мирный"</t>
  </si>
  <si>
    <t>14:37:000000:1821</t>
  </si>
  <si>
    <t>Городской коллектор в 23 квартале. г.Мирный ул.Тихонова,Советская</t>
  </si>
  <si>
    <t>14:37:000000:2443</t>
  </si>
  <si>
    <t>Городской коллектор 13 квартал г.Мирный 13 квартал</t>
  </si>
  <si>
    <t>14:37:000000:2440</t>
  </si>
  <si>
    <t>Коллектор городской КНС - школа № 8</t>
  </si>
  <si>
    <t>14:37:000000:2438</t>
  </si>
  <si>
    <t>Горколлектор 7 квартала г.Мирный</t>
  </si>
  <si>
    <t>14:37:000000:2455</t>
  </si>
  <si>
    <t>Горколлектор ул.Московская</t>
  </si>
  <si>
    <t>14:37:000309:56</t>
  </si>
  <si>
    <t>Горколлектор 22 квартал ул.Советская</t>
  </si>
  <si>
    <t>14:37:000000:2442</t>
  </si>
  <si>
    <t>Компьютер</t>
  </si>
  <si>
    <t>(Распоряжение № 851 от 30.05.12 О передаче объектов из МБУ "ГЖКХ" МО "Город Мирный" в МУП "Коммунальщик") Передаточный акт  от 03.02.2006 г. № 3 "О безвозмездной передачи МУП муниципальной собственности МО "Мирнинский район" РС (Я) в муниципальную собственность МО "Город Мирный" РС (Я)"</t>
  </si>
  <si>
    <t>Сварочный агрегат АДД-400+ВП</t>
  </si>
  <si>
    <t>(Распоряжение № 851 от 30.05.12 О передаче объектов из МБУ "ГЖКХ" МО "Город Мирный" в МУП "Коммунальщик") Переданно из МСМЭП по распоряжению № 37 от 08.02.2008</t>
  </si>
  <si>
    <t>Бойлерная при Пеледуйских домах с сетями</t>
  </si>
  <si>
    <t>Распоряжение № 908 от 09.06.12 О передаче объектов из МБУ "ГЖКХ" МО "Город Мирный" в МУП "Коммунальщик" (Постановление Правительства РС (Я) от 29.10.2009 г. № 463; Передаточный акт № 2-МС-09 от 27.11.2009 года Распоряжение МО "Город Мирный" № 668 от 03.12.2009 года)</t>
  </si>
  <si>
    <t>14:37:000000:1856</t>
  </si>
  <si>
    <t>ПАКУ</t>
  </si>
  <si>
    <t>Распоряжение № 908 от 09.06.12 О передаче объектов из МБУ "ГЖКХ" МО "Город Мирный" в МУП "Коммунальщик"(Решение суда дело № 2-520/2007 от 25.05.2007 года; Передано в МАУ "ГЖКХ" по Распоряжению № 669 от 04.12.2009 года "О закреплении муниципального имущества за МАУ "ГЖКХ")</t>
  </si>
  <si>
    <t>Минипогрузчик Bobcat S 650 (PA 6907)</t>
  </si>
  <si>
    <t>Распоряжение 48 от 21.01.2013 О передаче мини погрузчика Bobcat S 650 из МБУ "ГЖКХ" МО "Город Мирный" в МУП "Коммунальщик"</t>
  </si>
  <si>
    <t>Машина комбинированная уборочная МД -532 (В 372 КН)</t>
  </si>
  <si>
    <t xml:space="preserve">Распоряжение 639 от 25.12.2012 О передаче объектов из МБУ "ГЖКХ" МО "Город Мирный в МУП "Коммунальщик" </t>
  </si>
  <si>
    <t>Временная контора</t>
  </si>
  <si>
    <t>Распоряжение 51 от 23.01.2013 О передаче объектов из МБУ "ГЖКХ" МО "Город Мирный" в МУП "Коммунальщик"      Распоряжение от 02.08.07. №242 "О передаче объектов в оперативное управление ГЖКХ</t>
  </si>
  <si>
    <t>Гараж саночистки</t>
  </si>
  <si>
    <t>Распоряжение 52 от 23.01.2013 О передаче объектов из МБУ "ГЖКХ" МО "Город Мирный" в МУП "Коммунальщик"                               Распоряжение от 01.12.2010 г.№ 751  О закреплении муниципального имущества</t>
  </si>
  <si>
    <t>Здание конторы (АБК), деревянное, двухэтажное</t>
  </si>
  <si>
    <t>Распоряжение 52 от 23.01.2013 О передаче объектов из МБУ "ГЖКХ" МО "Город Мирный" в МУП "Коммунальщик"         Передаточный акт № 4-М от 13.03.2006 г.; Постановление Правительства № 29 от 31.01.2009 г.</t>
  </si>
  <si>
    <t>Гараж канский РММ</t>
  </si>
  <si>
    <t>Распоряжение 218 от 28.02.2013 О передаче объекта основных средств в хоз.ведение МУП "Коммунальщик" МО "Город Мирный"Передаточный акт № 4-М от 13.03.2006 г.; Постановление Правительства № 29 от 31.01.2009 г.</t>
  </si>
  <si>
    <t>Гараж финский стояночный из панелей и профнастила</t>
  </si>
  <si>
    <t>Распоряжение 52 от 23.01.2013 О передаче объектов из МБУ "ГЖКХ" МО "Город Мирный" в МУП "Коммунальщик"   Передаточный акт № 4-М от 13.03.2006 г.; Постановление Правительства № 29 от 31.01.2009 г.</t>
  </si>
  <si>
    <t>Гараж финский стояночный ОГМ</t>
  </si>
  <si>
    <t>Распоряжение 52 от 23.01.2013 О передаче объектов из МБУ "ГЖКХ" МО "Город Мирный" в МУП "Коммунальщик"  Передаточный акт № 4-М от 13.03.2006 г.; Постановление Правительства № 29 от 31.01.2009 г.</t>
  </si>
  <si>
    <t>Склад канский разборный ОГМ</t>
  </si>
  <si>
    <t>Склад теплый три здания</t>
  </si>
  <si>
    <t>Гараж самоходной техники</t>
  </si>
  <si>
    <t>Распоряжение 52 от 23.01.2013 О передаче объектов из МБУ "ГЖКХ" МО "Город Мирный" в МУП "Коммунальщик"     Распоряжение от 01.12.2010 г.№ 751  О закреплении муниципального имущества</t>
  </si>
  <si>
    <t>Вагончик сторожей</t>
  </si>
  <si>
    <t>Распоряжение 52 от 23.01.2013 О передаче объектов из МБУ "ГЖКХ" МО "Город Мирный" в МУП "Коммунальщик"      Распоряжение от 01.12.2010 г.№ 751  О закреплении муниципального имущества</t>
  </si>
  <si>
    <t xml:space="preserve">ГАЗ 3102 </t>
  </si>
  <si>
    <t>Распоряжение 47 от 21.01.2013 О передаче объектов из МБУ  "ГЖКХ" МО "Город Мирный" в МУП "Коммунальщик"    Распоряжение о разрешения приобретении автомобиля МУ "ГЖКХ" от 15.03.2006 г. № 33</t>
  </si>
  <si>
    <t>Гусенечный трактор Т-330  (бульдозерно-рыхлительный Т-330 ЯБР-1 )</t>
  </si>
  <si>
    <t>Распоряжение 639 от 25.12.2012 О передаче объектов из МБУ "ГЖКХ" МО "Город Мирный в МУП "Коммунальщик"  Приобретен по распоряжению № 224 от 04.08.2006г.</t>
  </si>
  <si>
    <t xml:space="preserve">Фрезерно-роторный снегопогрузчик СПФ-200 </t>
  </si>
  <si>
    <t>Распоряжение 639 от 25.12.2012 О передаче объектов из МБУ "ГЖКХ" МО "Город Мирный в МУП "Коммунальщик"  Распоряжение о постановке на баланс и учет автотранспортных средств от 13.04.2007 г. № 108</t>
  </si>
  <si>
    <t xml:space="preserve">КАВЗ 397620 </t>
  </si>
  <si>
    <t>Распоряжение 47 от 21.01.2013 О передаче объектов из МБУ  "ГЖКХ" МО "Город Мирный" в МУП "Коммунальщик"       Распоряжение № 39 от 13.02.2007г. о постановке на баланс</t>
  </si>
  <si>
    <t>Bobcat S 130  (с угловой поворотной щёткой)</t>
  </si>
  <si>
    <t>Распоряжение 639 от 25.12.2012 О передаче объектов из МБУ "ГЖКХ" МО "Город Мирный в МУП "Коммунальщик"                          Распоряжение 1789 от 14.11.2012 О постановке мини погрузчика  Bobcat S 130  и доп.навесного оборудования на баланс МБУ "ГЖКХ" МО "Город Мирный2 и учет в РЭО ОГИБДД, отделе (ВК РС (Я)) по г. Мирный, Мирнинскому, Анабарскому и Оленекскому улусам и в гос.инспекции Главтехнадзора г. Мирный                                      Разрешение о приобретении № 429 от 26.12.2007</t>
  </si>
  <si>
    <t>Переданно из МСМЭП по распоряжению № 37 от 08.02.2008</t>
  </si>
  <si>
    <t xml:space="preserve">MITSUBISHI CANTER </t>
  </si>
  <si>
    <t>Распоряжение 639 от 25.12.2012 О передаче объектов из МБУ "ГЖКХ" МО "Город Мирный в МУП "Коммунальщик"                               Разрешение о приобретении по распоряжению № 82 от 14.03.2008г.</t>
  </si>
  <si>
    <t>КО-829Б на базе КАМАЗ</t>
  </si>
  <si>
    <t>Распоряжение 639 от 25.12.2012 О передаче объектов из МБУ "ГЖКХ" МО "Город Мирный в МУП "Коммунальщик"                        Распоряжение о постановке на учет по распоряжению № 208 от 11.06.2008г.</t>
  </si>
  <si>
    <t>Автопогрузчик ZL50G</t>
  </si>
  <si>
    <t>Распоряжение 639 от 25.12.2012 О передаче объектов из МБУ "ГЖКХ" МО "Город Мирный в МУП "Коммунальщик"                                  Передан по Рспоряжению № 412 от 24.12.2008 года.из УЖКХ. Имеется договор купли продажи и ПСМ</t>
  </si>
  <si>
    <t>Грузовой-Бортовой Мазда</t>
  </si>
  <si>
    <t>КАМАЗ 65115-D3 (самосвал КАМАЗ)</t>
  </si>
  <si>
    <t>Распоряжение 639 от 25.12.2012 О передаче объектов из МБУ "ГЖКХ" МО "Город Мирный в МУП "Коммунальщик"                      Распоряжение о постановке на учет от 01.03.2011 г. № 90</t>
  </si>
  <si>
    <t xml:space="preserve">Автогрейдер ДЗ-122 Б-7 </t>
  </si>
  <si>
    <t>Распоряжение 639 от 25.12.2012 О передаче объектов из МБУ "ГЖКХ" МО "Город Мирный в МУП "Коммунальщик"    Передаточный акт  от 03.02.2006 г. № 3 "О безвозмездной передачи МУП муниципальной собственности МО "Мирнинский район" РС (Я) в муниципальную собственность МО "Город Мирный" РС (Я)"</t>
  </si>
  <si>
    <t>Бульдозер Б 170 (70-38)</t>
  </si>
  <si>
    <t>Распоряжение 639 от 25.12.2012 О передаче объектов из МБУ "ГЖКХ" МО "Город Мирный в МУП "Коммунальщик"   Передаточный акт  от 03.02.2006 г. № 3 "О безвозмездной передачи МУП муниципальной собственности МО "Мирнинский район" РС (Я) в муниципальную собственность МО "Город Мирный" РС (Я)"</t>
  </si>
  <si>
    <t>Зарядное устройство ВСА 5 КТ</t>
  </si>
  <si>
    <t>Распоряжение 45 от 21.01.2013 о передаче объектов из МБУ ГЖКХ в МУП Коммунальщик, Передаточный акт  от 03.02.2006 г. № 3 "О безвозмездной передачи МУП муниципальной собственности МО "Мирнинский район" РС (Я) в муниципальную собственность МО "Город Мирный" РС (Я)"</t>
  </si>
  <si>
    <t>Комплект GARD 400 Шлагбаум</t>
  </si>
  <si>
    <t>Компьютер S3200 S2400/256/40/CD/W</t>
  </si>
  <si>
    <t>Монитор 15 ЖК BENQ FP 531 SB</t>
  </si>
  <si>
    <t>Распоряжение 45 от 21.01.2013 о передаче объектов из МБУ ГЖКХ в МУП Коммунальщик Передаточный акт  от 03.02.2006 г. № 3 "О безвозмездной передачи МУП муниципальной собственности МО "Мирнинский район" РС (Я) в муниципальную собственность МО "Город Мирный" РС (Я)"</t>
  </si>
  <si>
    <t>Передвижная дизельная установка</t>
  </si>
  <si>
    <t xml:space="preserve">Погрузчик одноковшовый фронтальный ТО-28 А </t>
  </si>
  <si>
    <t>Принтер лазерный АЗ НР Laser Jet 5100(Q 1860A</t>
  </si>
  <si>
    <t>Системный блок ОLDI Student</t>
  </si>
  <si>
    <t>Системный блок Феникс</t>
  </si>
  <si>
    <t>Системный блок Феникс/1</t>
  </si>
  <si>
    <t>Системный блок</t>
  </si>
  <si>
    <t>Системный блок Клондайк PN P4 520 L95MK</t>
  </si>
  <si>
    <t>Станок вертикально-сверлильный</t>
  </si>
  <si>
    <t>Станок заточной</t>
  </si>
  <si>
    <t>Станок наждачный</t>
  </si>
  <si>
    <t>Станок токарный</t>
  </si>
  <si>
    <t>Таль 3,2 ТН</t>
  </si>
  <si>
    <t>Трансформатор сварочный</t>
  </si>
  <si>
    <t>Трансформатор ТМЗ 630 10 т КВ</t>
  </si>
  <si>
    <t>Распоряжение 45 от 21.01.2013 о передаче объектов из МБУ ГЖКХ в МУП Коммунальщик</t>
  </si>
  <si>
    <t>Кассовый аппарат Касби 02К</t>
  </si>
  <si>
    <t>Компьютер с монитором</t>
  </si>
  <si>
    <t>Обогреватель</t>
  </si>
  <si>
    <t>Принтер</t>
  </si>
  <si>
    <t>Компьютер Р4-4.3000 с монитором</t>
  </si>
  <si>
    <t>Эстакада металлическая (9*3)</t>
  </si>
  <si>
    <t>Распоряжение 46 от 21.01.2013 О передаче объектов из МБУ "ГЖКХ" МО "город Мирный" в МУП "Коммунальщик"                       Распоряжение "о внесении изменений в распоряжение Главыот 23.032006 г. № 59" № 225 от 07.08.2006 г.</t>
  </si>
  <si>
    <t>Прицеп-цистерна</t>
  </si>
  <si>
    <t>Передаточный акт  от 03.02.2006 г. № 3 "О безвозмездной передачи МУП муниципальной собственности МО "Мирнинский район" РС (Я) в муниципальную собственность МО "Город Мирный" РС (Я)", распоряжение № 639 от 25.12.2012 о передаче объектов из МБУ ГЖКХ в МУП Коммунальщик, акт о приеме - передаче от 24.09.2013</t>
  </si>
  <si>
    <t xml:space="preserve">Автогрейдер ДЗ-122 Б-9 </t>
  </si>
  <si>
    <t>Постановление № 505 от 27.08.2014 О передаче автогрейдера ДЗ-122-Б-9 из МКУ "УЖКХ" МО "Город Мирный" в МУП "Коммунальщик"</t>
  </si>
  <si>
    <t>Машина для ямочного ремонта P 310 М (8471) РМ</t>
  </si>
  <si>
    <t>Постановление № 580 от 30.09.2014 "О передаче объекта основных средств из МБУ "ГЖКХ" МО "Город Мирный" в МУП "Коммунальщик"</t>
  </si>
  <si>
    <t>ДВИГАТЕЛЬ № 3092822, ГОД ВЫПУСКА 2008, ПСМ ВЕ 381371</t>
  </si>
  <si>
    <t xml:space="preserve">Станок ножеточный </t>
  </si>
  <si>
    <t>Постановление № 579 от 30.09.2014 "О передаче объектов основных средств из МБУ "ГЖКХ" МО "Город Мирный" в МУП "Коммунальщик" МО "Город Мирный"</t>
  </si>
  <si>
    <t>Бульдозер ТГ-170М.01.ЕН</t>
  </si>
  <si>
    <t>Постановление № 586 от 01.10.2014 "О передаче бульдозера ТГ-170М.01ЕН из МКУ "УЖКХ" МО "Город Мирный" в МУП "Коммунальщик"</t>
  </si>
  <si>
    <t>ДВИГАТЕЛЬ № 36802, КОРОБКА ПЕРЕДАЧ № 012560, ГОД ВЫПУСКА 2014, ПСМ СА 224316</t>
  </si>
  <si>
    <t>Постановление № 681 от 11.11.2014 "О передаче навесного оборудования из МКУ "УЖКХ" МО "Город Мирный" в МУП "Коммунальщик"</t>
  </si>
  <si>
    <t>Автошина 11,0 R20 300*508</t>
  </si>
  <si>
    <t>Постановление № 16 от 13.01.2015 "О передаче оборудования из МКУ "УЖКХ" МО "Город Мирный" в МУП "Коммунальщик"</t>
  </si>
  <si>
    <t>Автошина 12,0 R20 300*508</t>
  </si>
  <si>
    <t>Дизельная электростанция MOTOR АД 400-Т400</t>
  </si>
  <si>
    <t>Постановление № 863 от 26.12.2014 О передаче дизельной электростанции MOTOR АД 400-Т400 в МУП "Коммунальщик"</t>
  </si>
  <si>
    <t>Вакуумная машина КО-529-15 на шасси МАЗ-5340В2</t>
  </si>
  <si>
    <t>Постановление 534 от 05.06.2015 О передаче вакуумной машины КО-529-15 на шасси МАЗ-5340В2 из МКУ "УЖКХ" МО "Город Мирный" в МУП "Коммунальщик"</t>
  </si>
  <si>
    <t>Сети ТВК п. Аэропорт</t>
  </si>
  <si>
    <t>Постановление № 907 от 27.08.2015 О передаче сетей ТВК п. Аэропорт в хозяйственное ведение МУП "Коммунальщик" МО "Город Мирный"</t>
  </si>
  <si>
    <t>г. Мирный, п. Аэропорт, ул. Логовая</t>
  </si>
  <si>
    <t>Самосвал Камаз-65115 в комплекте с поворотным отвалом</t>
  </si>
  <si>
    <t>Пастановление № 1077 от 05.10.2015 О передаче автомобиля КАМАЗ-65115 из МКУ "УЖКХ" МО "Город Мирный" в МУП "Коммунальщик" МО "Город Мирный"</t>
  </si>
  <si>
    <t>двигатель № ISB6,7 300 86043364</t>
  </si>
  <si>
    <t>Электробойлерная</t>
  </si>
  <si>
    <t>Постановление № 183 от 04.05.2016 О передаче электробойлерной в хозяйственное ведение МУП "Коммунальщик" МО "Город Мирный"</t>
  </si>
  <si>
    <t>Подметально-уборочная машина прицепная ПУМ "ЧИСТОДОР"</t>
  </si>
  <si>
    <t>Постановление № 360 от 09.03.2017 "О передаче подметально-уборочной машины прицепной ПУМ "ЧИСТОДОР" из МКУ "УЖКХ" МО "Город Мирный" в  МУП "Коммунальщик" МО "Город Мирный"</t>
  </si>
  <si>
    <t>Автоцистерна 56774-0000010-10</t>
  </si>
  <si>
    <t>Постановление № 359 от 09.03.2017 "О передаче автоцистерны 56774-0000010-10 из МКУ "УЖКХ" МО "Город Мирный" в  МУП "Коммунальщик" МО "Город Мирный"</t>
  </si>
  <si>
    <t>Поливомоечная машина КО-806-23 на шасии МАЗ -534В2</t>
  </si>
  <si>
    <t>Универсальная дорожная машина ТКМ-250</t>
  </si>
  <si>
    <t>Кубовая № 12</t>
  </si>
  <si>
    <t>Распоряжение № 15 от 21.01.2014 О принятии в казну МО "Город Мирный" бесхозяйных объектов водоснабжения (кубовых)</t>
  </si>
  <si>
    <t>г. Мирный, Заводской, 66</t>
  </si>
  <si>
    <t>Кубовая № 34</t>
  </si>
  <si>
    <t>Распоряжение № 15 от 21.01.2014 О принятии в казну МО "Город Мирный" бесхозяйных объектов водоснабжения (кубовых) / Постановление от 16.12.2021 № 1452 "О передаче кубовых из МКУ "УЖКХ" МО "Город Мирный" в МУП "Коммунальщик" МО "Город Мирный"</t>
  </si>
  <si>
    <t>г. Мирный, Таежная, 71</t>
  </si>
  <si>
    <t>Кубовая № 7 ул. Интернациональная д.7</t>
  </si>
  <si>
    <t>Кубовая № 19 ул. Мухтуйская, д. 70/2</t>
  </si>
  <si>
    <t>Кубовая № 22 ул. Комсомольская, д. 48</t>
  </si>
  <si>
    <t>Кубовая № 32 ул. Интернациональная д. 49/1</t>
  </si>
  <si>
    <t>Кубовая № 36 ул. Индустриальная, д. 81</t>
  </si>
  <si>
    <t>Кубовая № 6</t>
  </si>
  <si>
    <t>Постановление № 1178 от 18.09.2019 О передаче кубовых из МКУ "УЖКХ" МО "Город Мирный" в МУП "Коммунальщик" МО "Город Мирный"</t>
  </si>
  <si>
    <t>г. Мирный, ул. Таёжная, д. 53</t>
  </si>
  <si>
    <t>Кубовая № 31</t>
  </si>
  <si>
    <t xml:space="preserve">г. Мирный, ул. Целинная, д. 44 </t>
  </si>
  <si>
    <t>Кубовая № 19</t>
  </si>
  <si>
    <t>г. Мирный, ул. Мухтуйская, д. 70/2</t>
  </si>
  <si>
    <t>Автомашина  УАЗ-315195</t>
  </si>
  <si>
    <t>гос.номер с565 ох 14</t>
  </si>
  <si>
    <t>Постановление № 24 от 17.01.2018</t>
  </si>
  <si>
    <t>Магистральный трубопровод до ЦТП Газовик</t>
  </si>
  <si>
    <t>Постановление № 1242 от 04.10.2019 О передаче объектов коммунальной инфраструкктуры  п. газовик в хозяйственное ведение МУП "Коммунальщик"</t>
  </si>
  <si>
    <t>Распределительные сети от ЦТП Газовик</t>
  </si>
  <si>
    <t>Тепловой пункт п. Газовик</t>
  </si>
  <si>
    <t>П. от 26.08.2019  № 1081 «О  передаче  объектов  коммунальной  инфраструктуры  п. Газовик в хозяйственное ведение МУП «Коммунальщик» (ранее по концессии Постановление № 77 от 31.01.20185 О передаче объектов коммунальной инфраструктуры п. Газовик в МУП "Коммунальщмк")</t>
  </si>
  <si>
    <t xml:space="preserve"> протяженность 66,9 кв.м</t>
  </si>
  <si>
    <t>г. Мирный, ул. Газовиков, в районе жилого дома № 1,      50 м3</t>
  </si>
  <si>
    <t>г. Мирный, ул. Газовиков, в районе жилого дома № 29, 25 м3</t>
  </si>
  <si>
    <t>г. Мирный, ул. Газовиков, в районе жилого дома № 26,  50 м3</t>
  </si>
  <si>
    <t>г. Мирный, ул. Газовиков, между жилыми домами № 5 и № 15, 50 м3</t>
  </si>
  <si>
    <t>септик 10 куб.м. п. Газовик</t>
  </si>
  <si>
    <t>септик 30 куб.м. п. Газовик</t>
  </si>
  <si>
    <t>Насосное оборудование</t>
  </si>
  <si>
    <t>Постановление № 542 от 16.05.2018 "О передаче насосного оборудования из МКУ "УЖКХ" МО "Город Мирный" в МУП "Коммунальщик" МО "Город Мирный"</t>
  </si>
  <si>
    <t>Блочно - модульный ЦТП п. Аэропорт</t>
  </si>
  <si>
    <t>Постановление № 1355 от 05.11.2019 О передаче блочно-модульного ЦТП п. Аэропорт из МКУ "УЖКХ" МО "Город Мирный" в МУП "Коммунальщик" МО "Город Мирный"</t>
  </si>
  <si>
    <t>г. Мирный, в районе жилого дома № 152</t>
  </si>
  <si>
    <t>Дорожная комбинированная машина</t>
  </si>
  <si>
    <t>Постановление от 16.06.2020 № 581 О передаче дорожной комбинированной машины из МКУ "УЖКХ" в МУП  "Коммунальщик"</t>
  </si>
  <si>
    <t>Системный блок (GIGABYTE GB-BSRE-1505 Black)</t>
  </si>
  <si>
    <t>Постановление № 968 от 24.08.2021 О передаче имущества из Администрации МО "Город Мирный" в МУП "Коммунальщик"</t>
  </si>
  <si>
    <t>монитор (Philips 223v5lsb2 Black)</t>
  </si>
  <si>
    <t>МФУ лазерный HP LaserJet Pro M227fdn (G3Q79A) A4 Duplex Net белый</t>
  </si>
  <si>
    <t>Постановление № 1563 от 29.12.2021 О передаче имущества из Администрации МО "Город Мирный" в МУП "Коммунальщик"</t>
  </si>
  <si>
    <t>МФУ монохромный лазерный Canon iR2530</t>
  </si>
  <si>
    <t>Принтер/Сканер/Копир "Canon image RUNNER 2530i</t>
  </si>
  <si>
    <t>Сети 3го квартала (литерные дома)</t>
  </si>
  <si>
    <t>Постановление от 24.02.2022 № 187 "О передаче сетей ТВК в хозяйственное ведение в МУП "Коммунальщик" МО "Город Мирный"</t>
  </si>
  <si>
    <t>Сети ХГВС и водоотведения 3-й квартал</t>
  </si>
  <si>
    <t>г. Мирный, ул.Мухтуйская, д. 32,34</t>
  </si>
  <si>
    <t>г. Мирный, ш. Кирова, д.3А</t>
  </si>
  <si>
    <t>Сети отопления (перегретка)</t>
  </si>
  <si>
    <t>г. Мирный, ул. Иреляхская, д. 4</t>
  </si>
  <si>
    <t>г. Мирный, ул. Тихонова, д. 3/2</t>
  </si>
  <si>
    <t>г. Мирный, ул. Тихонова, д. 29/1</t>
  </si>
  <si>
    <t>г. Мирный, ш. Чернышеское от наркологического отделения МЦРБ до МСМТ</t>
  </si>
  <si>
    <t>Сети холодного водоснабжения (техническая вода)</t>
  </si>
  <si>
    <t>остаточная стоимость 3160,51 руб.</t>
  </si>
  <si>
    <t>г. Мирный п. Заречный</t>
  </si>
  <si>
    <t>461,4 м</t>
  </si>
  <si>
    <t>остаточная стоимость 1 347 539,00 руб.</t>
  </si>
  <si>
    <t>г. Мирный, ш. 50 лет Октября, МУП "Коммунальщик"</t>
  </si>
  <si>
    <t>2326,0 м</t>
  </si>
  <si>
    <t>остаточная стоимость 210 879,00 руб.</t>
  </si>
  <si>
    <t>364,0 м.</t>
  </si>
  <si>
    <t>остаточная стоимость 408 433,00 руб.</t>
  </si>
  <si>
    <t>705,0 м</t>
  </si>
  <si>
    <t>Кубовая № 1</t>
  </si>
  <si>
    <t>Постановление от 30.09.2022 № 1247 "О передаче кубовых из оперативного управления МКУ "УЖКХ" в хозяйственное ведение МУП "Коммунальщик"</t>
  </si>
  <si>
    <t>ул. Гагарина 18</t>
  </si>
  <si>
    <t>Кубовая № 2</t>
  </si>
  <si>
    <t>ул. Гагарина 8</t>
  </si>
  <si>
    <t>Кубовая № 3</t>
  </si>
  <si>
    <t>ул. Экспедиционная 1</t>
  </si>
  <si>
    <t>Кубовая № 4</t>
  </si>
  <si>
    <t>ул. Романтиков 4</t>
  </si>
  <si>
    <t>Кубовая № 5</t>
  </si>
  <si>
    <t>ул. Геологическая 14/2</t>
  </si>
  <si>
    <t>Кубовая № 8</t>
  </si>
  <si>
    <t>ул. Горняков 9</t>
  </si>
  <si>
    <t>Кубовая № 11</t>
  </si>
  <si>
    <t>ул. Гаражная 6а</t>
  </si>
  <si>
    <t>Кубовая № 15</t>
  </si>
  <si>
    <t>пер. Заводской 47</t>
  </si>
  <si>
    <t>Кубовая № 17</t>
  </si>
  <si>
    <t>ул. Иреляхская 80/1</t>
  </si>
  <si>
    <t>Кубовая № 23</t>
  </si>
  <si>
    <t>ул. Гагарина 43</t>
  </si>
  <si>
    <t>Кубовая № 25</t>
  </si>
  <si>
    <t>ул. Лесная 1/2</t>
  </si>
  <si>
    <t>Кубовая № 27</t>
  </si>
  <si>
    <t>пер. Заводской 21/2</t>
  </si>
  <si>
    <t>Кубовая № 28</t>
  </si>
  <si>
    <t>ул. Целинная 28 г</t>
  </si>
  <si>
    <t>Кубовая № 29</t>
  </si>
  <si>
    <t>ул. Лесная 45/1</t>
  </si>
  <si>
    <t>Кубовая № 30</t>
  </si>
  <si>
    <t>ул. Лесная 17в</t>
  </si>
  <si>
    <t>Кубовая № 33</t>
  </si>
  <si>
    <t>ул. Экспедиционная 35</t>
  </si>
  <si>
    <t>Кубовая № 35</t>
  </si>
  <si>
    <t>ул. Курченко 28</t>
  </si>
  <si>
    <t>Кубовая № 37</t>
  </si>
  <si>
    <t>ул. Экспедиционная 54</t>
  </si>
  <si>
    <t>Принтер HP LaserJet Pro MFP M225rdn</t>
  </si>
  <si>
    <t>Постановление от 13.12.2023 № 2118 "О передаче кубовых из оперативного управления МКУ "УЖКХ" в хозяйственное ведение МУП "Коммунальщик"</t>
  </si>
  <si>
    <t xml:space="preserve">МФУ HP Laser JetM225rdn((3года гарантии)(Pr/Scan(1200x1200)/Copier/Fax,A4,600dpi </t>
  </si>
  <si>
    <t>Постановление от 13.12.2023 № 2118 "О передаче имущества из Администрации МО «Город Мирный» Мирнинского района Республики Саха (Якутия) в МУП «Коммунальщик» МО «Город Мирный»</t>
  </si>
  <si>
    <t>МФУ HP Laser JetM225rdn((3года гарантии)(Pr/Scan(1200x1200)/Copier/Fax,A4,600dpi</t>
  </si>
  <si>
    <t>ПК в сборе: системный блок Intel Core 2 QUAD 8300,ЖК- монитор 21.5"ViewSonic"</t>
  </si>
  <si>
    <t>Монитор TFT 22" Samsung, системный блок CPU INTEL Core i5</t>
  </si>
  <si>
    <t>МУП "Коммунальщик" МО "Город Мирный"</t>
  </si>
  <si>
    <t>г. Мирный, ул. Интернациональная д.7</t>
  </si>
  <si>
    <t>г. Мирный, ул. Комсомольская, д. 48</t>
  </si>
  <si>
    <t>г. Мирный, ул. Интернациональная д. 49/1</t>
  </si>
  <si>
    <t>г. Мирный, ул. Индустриальная, д. 81</t>
  </si>
  <si>
    <t>14:37:000111:173</t>
  </si>
  <si>
    <t>14:37:000111:218</t>
  </si>
  <si>
    <t xml:space="preserve"> ш. 50 лет Октября, д. 18, корпус 1</t>
  </si>
  <si>
    <t>14-14-06/010/2006-457</t>
  </si>
  <si>
    <t>14:37:000111:273</t>
  </si>
  <si>
    <t xml:space="preserve">14-14-06/010/2006-455 </t>
  </si>
  <si>
    <t>ш. 50 лет Октября, д. 18</t>
  </si>
  <si>
    <t xml:space="preserve">ш. 50 лет Октября, д. 18 </t>
  </si>
  <si>
    <t>14:37:000111:270</t>
  </si>
  <si>
    <t>14:37:000111:269</t>
  </si>
  <si>
    <t>14:37:000111:272</t>
  </si>
  <si>
    <t>14:37:000111:237</t>
  </si>
  <si>
    <t>14:16:010504:703</t>
  </si>
  <si>
    <t>14-14-06/006/2010-084</t>
  </si>
  <si>
    <t xml:space="preserve">ш. Чернышевское, </t>
  </si>
  <si>
    <t xml:space="preserve">14:16:010504:704 </t>
  </si>
  <si>
    <t>14-14-006/2010-081</t>
  </si>
  <si>
    <t xml:space="preserve">ш. Чернышевское, Полигон ТБО, </t>
  </si>
  <si>
    <t xml:space="preserve">    г.Мирный, ул.Ручейная</t>
  </si>
  <si>
    <t xml:space="preserve">Коммунальщик Хозяйственное ведение № 14-14-06/010/2012-338 </t>
  </si>
  <si>
    <t>14-14-06/010/2012-337</t>
  </si>
  <si>
    <t>01.11.2012</t>
  </si>
  <si>
    <t>14:16:010504:883</t>
  </si>
  <si>
    <t>АБК БРУ (Административно-бытовой корпус бюро ритуальных услуг)</t>
  </si>
  <si>
    <t xml:space="preserve">    г Мирный, ул Звездная, д 11</t>
  </si>
  <si>
    <t>14-14-06/006/2010-083</t>
  </si>
  <si>
    <t>МБУ "Мемориал" МО "Город Мирный"</t>
  </si>
  <si>
    <t>Постановление № 574 от 30.09.2014 О передаче объектов основных средств из МБУ "ГЖКХ" МО "Город Мирный" в МБУ "Мемориал" МО "Город Мирный"</t>
  </si>
  <si>
    <t>ККМ "Штрих-мини"</t>
  </si>
  <si>
    <t>Постановление № 581 от 30.09.2014 О передаче объектов основных средств из МБУ "ГЖКХ" Мо "Город Мирный" в МБУ "Мемориал" МО "город Мирный"</t>
  </si>
  <si>
    <t>Сервер ARBYTE SILEX S 232 G 2</t>
  </si>
  <si>
    <t>Постановление № 581 от 30.09.2014 О передаче объектов основных средств из МБУ "ГЖКХ" МО "Город Мирный" в МБУ "Мемориал" МО "город Мирный"</t>
  </si>
  <si>
    <t xml:space="preserve">Картотека AFC-02 </t>
  </si>
  <si>
    <t>Сейф BS-510</t>
  </si>
  <si>
    <t>Катафалк Газель 2705 ХО</t>
  </si>
  <si>
    <t>Постановление № 577 от 30.09.2014 О передаче объектов основных средств из МБУ "ГЖКХ" Мо "Город Мирный" в МБУ "Мемориал" МО "город Мирный"</t>
  </si>
  <si>
    <t>Экскаватор ЭО 2626</t>
  </si>
  <si>
    <t>Автомобиль специальный 2834VU</t>
  </si>
  <si>
    <t xml:space="preserve">Постановление № 356 от 07.04.2016 О передаче автомобиля специального, модель 2834VU из МКУ "УЖКХ" МО "город Мирный" в МБУ "Мемориал" МО "Город Мирный" </t>
  </si>
  <si>
    <t>Газель-катафалк</t>
  </si>
  <si>
    <t xml:space="preserve">Газ 3102 </t>
  </si>
  <si>
    <t>Постановление от 29.03.2018 № 334 О передаче автомобиля ГАЗ 3102 из оперативного управления Администрации МО "Город Мирный" Мирнинского района Республики Саха (Якутия) в оперативное управление МБУ "Мемориал"</t>
  </si>
  <si>
    <t>идентификационный номер (VIN)  Х9631020071376091</t>
  </si>
  <si>
    <t>Автомашина ГАЗ-2217 " Соболь"</t>
  </si>
  <si>
    <t>Постановление № 216 от 18.02.2021 О передаче автомобиля ГАЗ 2217 из МКУ "УЖКХ" МО "Город Мирный" в МБУ "Мемориал" МО "Город Мирный" // ранее Договор от 26.09.2008 г. № 756-ПУ</t>
  </si>
  <si>
    <t>гос.номер  Н382 ЕВ 14</t>
  </si>
  <si>
    <t>Компрессор ПКСД-5,25 Д на шасси с АКБ</t>
  </si>
  <si>
    <t>Постановление № 257 от 14.03.2016 "О передаче компрессора ПКСД-5,25 Д на шасси с АКБ</t>
  </si>
  <si>
    <t>Коньки для катания CK Freestyle (женские)</t>
  </si>
  <si>
    <t>Постановление № 1745 от 27.12.2016 О постановке основных средств на баоланс МКУ "УСКиМП" МО "Город Мирный"</t>
  </si>
  <si>
    <t>Коньки для катания MaxCity Desire Boy</t>
  </si>
  <si>
    <t xml:space="preserve">Спортивная площадка </t>
  </si>
  <si>
    <t>р. 1075 от 16.08.2018 "О передаче спортивной площадки из МКУ "УЖКХ" МО "Город Мирный" в МКУ "УСКиМП" МО "Город Мирный"</t>
  </si>
  <si>
    <t>г. Мирный, ул. Аммосова, д. 20,34Б</t>
  </si>
  <si>
    <t xml:space="preserve">Площадка волейбольно-баскетбольная </t>
  </si>
  <si>
    <t>П. от 03.02.2016 № 81  О передаче объекта из МКУ "УЖКХ"  МО "Город Мирный" в МКУ "УСКиМП" МО "Город Мирный"</t>
  </si>
  <si>
    <t>Ленина, 11</t>
  </si>
  <si>
    <t>Корт хоккейный п. Верхний</t>
  </si>
  <si>
    <t>П. от 03.02.2016 № 80  О передаче объекта из МКУ "УЖКХ"  МО "Город Мирный" в МКУ "УСКиМП" МО "Город Мирный"</t>
  </si>
  <si>
    <t>п. Верхний</t>
  </si>
  <si>
    <t>Мобильный сценический комплекс</t>
  </si>
  <si>
    <t>п. от 07.07.2016 № 679 О передаче мобильного сценического комплекса в оперативное управление МКУ "УСКиМП" МО "Город Мирный"</t>
  </si>
  <si>
    <t>Игровая площадка "Факел"</t>
  </si>
  <si>
    <t>Постановление № 744 от 22.07.2016 О передаче игровой площадки "Факел" в оперативное управление МКУ "УСКиМП" МО "Город Мирный"</t>
  </si>
  <si>
    <t>Калькулятор 16 -разрядный</t>
  </si>
  <si>
    <t>г. Мирный, ул. Тихонова, д. 15/1</t>
  </si>
  <si>
    <t>Сетевой фильтр Buro BK -252</t>
  </si>
  <si>
    <t>Диктофон Olympus VN-7800</t>
  </si>
  <si>
    <t>Радиотелефон Panasonik</t>
  </si>
  <si>
    <t>Принтер LAZERJET PRO MFP</t>
  </si>
  <si>
    <t>Линейно-интерактивный источник бесперебойного питания (ИПБ) SPD-650U/850U/1000U</t>
  </si>
  <si>
    <t>Акустическая система Dynacord AXM 12A</t>
  </si>
  <si>
    <t>Кабельный трап к-ср5m 40 м</t>
  </si>
  <si>
    <t>Коньки для катания CK Freestyle (мужские)</t>
  </si>
  <si>
    <t>Коньки для катания ICECOM  (детские)</t>
  </si>
  <si>
    <t>Фигурные коньки CK TAXA Rental RF-A</t>
  </si>
  <si>
    <t>Лыжи в комплекте (лыжи TTISA Sport Stepc, крепления лыжные Rossignol NNN, ботинки)</t>
  </si>
  <si>
    <t>Тихонова 15/1</t>
  </si>
  <si>
    <t>Постановление № 1746 от 27.12.2016 О передаче спортивной площадки из МКУ "УЖКХ" МО "город Мирный" в МКУ "УСКиМП" МО "Город Мирный"</t>
  </si>
  <si>
    <t>Постановление № 1761 от 28.12.2016 О передаче спортивной площадки из МКУ "УЖКХ" МО "город Мирный" в МКУ "УСКиМП" МО "Город Мирный"</t>
  </si>
  <si>
    <t>Линия уличного наружного освещения лыжной базы п. Заречный</t>
  </si>
  <si>
    <t>Постановление № 1762 от 28.12.2016 "О передачелинии уличного наружного  освещения  лыжной базы п. Заречный из МКУ "УЖКХ" МО "город Мирный" в МКУ "УСКиМП" МО "Город Мирный"</t>
  </si>
  <si>
    <t xml:space="preserve">Игровая площадка </t>
  </si>
  <si>
    <t>Постановление № 740 от 19.05.2017 "О передаче игровой площадки в оперативное управление МКУ "УСКиМП" МО "город Мирный"</t>
  </si>
  <si>
    <t>Сплит-система BALLU BSC-09H</t>
  </si>
  <si>
    <t>Брусья уличные</t>
  </si>
  <si>
    <t>Перекладина атлетическая 2-х уровневая с шведской стенкой</t>
  </si>
  <si>
    <t>Перекладина атлетическая 3-х уровневая</t>
  </si>
  <si>
    <t>Скамья для пресса массовая</t>
  </si>
  <si>
    <t>Спортивный комплекс</t>
  </si>
  <si>
    <t>Спортивный снаряд</t>
  </si>
  <si>
    <t>Стойка баскетбольная стационарная(усиленная),в комплекте с щитом и кольцом с металлической сеткой,вынос 1,2м</t>
  </si>
  <si>
    <t>Тренажер из параллельных брусьев</t>
  </si>
  <si>
    <t>Турник разноуровневый</t>
  </si>
  <si>
    <t>Тренажер рукоход</t>
  </si>
  <si>
    <t>Тренажер для пресса</t>
  </si>
  <si>
    <t>Тренажер разноуровневый</t>
  </si>
  <si>
    <t>Оголовник</t>
  </si>
  <si>
    <t>Тренажер (параллельные брусья)</t>
  </si>
  <si>
    <t>Рукоход тренажер</t>
  </si>
  <si>
    <t>тренажер для пресса</t>
  </si>
  <si>
    <t>Шкаф для контроллера елочной гирлянды</t>
  </si>
  <si>
    <t>Рукоход</t>
  </si>
  <si>
    <t>Тренажер "Рукоход"</t>
  </si>
  <si>
    <t>Комплект турников</t>
  </si>
  <si>
    <t>Верстак столярный с табуретом</t>
  </si>
  <si>
    <t>Вешалка напольная двухсторонняя на 60 крючков</t>
  </si>
  <si>
    <t>Диван для отдыха</t>
  </si>
  <si>
    <t>Диван на круглой трубе</t>
  </si>
  <si>
    <t>Кабинка для переодевания 3х секционная</t>
  </si>
  <si>
    <t>Кассовый аппарат Меркурий-130К</t>
  </si>
  <si>
    <t>Мини кухня Кроха: холодильник,эл.плита,вытяжка, печь микроволновая, мойка с сифоном</t>
  </si>
  <si>
    <t>Прилавок глухой с ящиком</t>
  </si>
  <si>
    <t>Прилавок под кассу</t>
  </si>
  <si>
    <t>Резак для лыжни XCSPORT</t>
  </si>
  <si>
    <t>Рецеркулятор бактерицидный настенный Сибест-45 (ОРБпБ-01)</t>
  </si>
  <si>
    <t>Скамья для переодевания на 5 человек (L-2000мм)</t>
  </si>
  <si>
    <t>Смотровая кушетка</t>
  </si>
  <si>
    <t>Стелаж для хранения лыжного инвентаря (12пар)</t>
  </si>
  <si>
    <t>Стелаж для хранения лыжного инвентаря (12 пар)</t>
  </si>
  <si>
    <t>Стелаж сборно-разборный</t>
  </si>
  <si>
    <t>Стелаж электрический для сушки лыжных ботинок (Vildis V-Top24p)</t>
  </si>
  <si>
    <t>Стол врача-лаборанта</t>
  </si>
  <si>
    <t>Стол обеденный</t>
  </si>
  <si>
    <t>Стол однотумбовый</t>
  </si>
  <si>
    <t>Стол тумба-купе</t>
  </si>
  <si>
    <t>Стул медицинский со спинкой</t>
  </si>
  <si>
    <t>Стул полумягкий</t>
  </si>
  <si>
    <t>Сушилка для волос</t>
  </si>
  <si>
    <t>Шкаф для инструментов и комплектующих</t>
  </si>
  <si>
    <t>Шкаф для одежды</t>
  </si>
  <si>
    <t>Шкаф медицинский</t>
  </si>
  <si>
    <t>Шкаф-стелаж</t>
  </si>
  <si>
    <t>Шуруповерт с аккумуляторным блоком</t>
  </si>
  <si>
    <t>Электросушитель для рук</t>
  </si>
  <si>
    <t>Электрочайник</t>
  </si>
  <si>
    <t>Искусственная ель зеленого цвета, h-12м</t>
  </si>
  <si>
    <t xml:space="preserve">Офис </t>
  </si>
  <si>
    <t>14:37:000323:2368</t>
  </si>
  <si>
    <t>ПК в сборе: системный блок (Процессор Intel "Core i5-4460 Socket1150; Офисный пакет Microsoft "Office для дома</t>
  </si>
  <si>
    <t>МФУ HP "LaserJet Pro M225rdn" A4 (USB2.0 LAN)</t>
  </si>
  <si>
    <t>Рабочая станция (моноблок) Hewlett-Packard All-in-Оne 23 Core i7</t>
  </si>
  <si>
    <t>ПК в сборе(сист.блок,монитор,клавиатура,мышь,ибп)</t>
  </si>
  <si>
    <t>Насос циркуляционный Grundfos UPS 40-120 F 250</t>
  </si>
  <si>
    <t>Уничтожитель для бумаг Rexel Duo</t>
  </si>
  <si>
    <t>Кресло СН-686 20/13 черно-серый ткань</t>
  </si>
  <si>
    <t>Стол - книжка 600*800, цв.Бук</t>
  </si>
  <si>
    <t>Стол криволинейный 1500*1000*600 лев.,цвет бук</t>
  </si>
  <si>
    <t>Стол криволинейный 1500*1000*600 прав.,цвет бук</t>
  </si>
  <si>
    <t>Шкаф для одежды 826*434*2100, цв. Бук</t>
  </si>
  <si>
    <t>Шкаф для одежды 826*434*2100, цв. Орех</t>
  </si>
  <si>
    <t>Шкаф со стеклом 826*434*2100, цв. Бук</t>
  </si>
  <si>
    <t>Шкаф со стеклом 826*434*2100, цв. Орех</t>
  </si>
  <si>
    <t>Полка (стеллаж) угловая 434*2100, цв.Бук</t>
  </si>
  <si>
    <t>Полка (стеллаж) угловая 434*2100, цв.Орех</t>
  </si>
  <si>
    <t xml:space="preserve">Стеллаж </t>
  </si>
  <si>
    <t>Тумба приставная на 4 ящ. 400*600*750 цв. Бук</t>
  </si>
  <si>
    <t>Стол прямой Б-2 160см*70смСерия БЛИЦ,Материал ЛДСП-16/22ММ(Цвет орех"Гварнели)</t>
  </si>
  <si>
    <t>Брифинг Б-9 120см.*70см,Серия БЛИЦ,Материал ЛДСП-16/22ММ(Цвет орех "Гварнели")</t>
  </si>
  <si>
    <t>Тумба сервисная Б-47 80см*55см*68смСерияБЛИЦ,Материал ЛДСП-16/22мм(цвет орех,Гва</t>
  </si>
  <si>
    <t>Тумба мобильная Б-20,40см*45см*56см,Серия БЛИЦ,Материал ЛДСП-16/22мм(цвет орех)</t>
  </si>
  <si>
    <t>Шкаф для документов со стеклом Б-36,Б-01,2,80см*40см*122смМатериалЛДСП-16/22мм(цвет-орех)</t>
  </si>
  <si>
    <t>Кресло офисное СН-9801 крестовина хром</t>
  </si>
  <si>
    <t>Доска пробковая настенная 900*600 мм</t>
  </si>
  <si>
    <t>ProAudio DWS-212HT Двухканальная радиосистема с двумя ручными передатчиками</t>
  </si>
  <si>
    <t>Видеокамера цифровая Flash Sony DCR-SX85E</t>
  </si>
  <si>
    <t>Объектив CANON EF-S 18-135mm f/3.5-5.6 IS</t>
  </si>
  <si>
    <t>Станок для заточки коньков Bosch HS-150 с отводом для поключ.пылесоса (Германия)</t>
  </si>
  <si>
    <t>Аудиомикшер</t>
  </si>
  <si>
    <t>Факс Panasonic KX-FC962RUТ "GREY" (факс, трубка с ЖК диспл.)</t>
  </si>
  <si>
    <t>Фотоаппарат Canon EOS 400D</t>
  </si>
  <si>
    <t>Стол О-14</t>
  </si>
  <si>
    <t>Тумба О-31</t>
  </si>
  <si>
    <t>Универсальные лыжи</t>
  </si>
  <si>
    <t>Классические юниорские лыжи</t>
  </si>
  <si>
    <t>LCD Телевизор  LG 42LM620T</t>
  </si>
  <si>
    <t>Музыкальный центр Samsung MAX-G55</t>
  </si>
  <si>
    <t>Клещи токоизмерительные Mastech M266F</t>
  </si>
  <si>
    <t>Лыжи в комплекте(унив.лыжиTISA TopUniversal,крепление лыж.Rossignol NNN,ботин.NNN SPINE)</t>
  </si>
  <si>
    <t>Лыжи в комплекте(лыжиTISA Sport Step Junior,крепл.лыжн.Rossignol NNN,ботинки лыжные детские  NNN SPINE Bebi</t>
  </si>
  <si>
    <t>Лыжи в комплекте(лыжиTISA Sport Stepс,крепл.лыжн.Rossignol NNN,ботинки л.д.NNN SPINE Bebi</t>
  </si>
  <si>
    <t>Сейф "AIKO"</t>
  </si>
  <si>
    <t>Мобильный ПК Acer "Aspire 5750G-2454G 50Mnkk" LX.RXP01.002(Core i5 2450M-2.50ГГц,4096МБ,500ГБ,GFGT630M,DVD+RW,LAN,WiFi,WebCam,15.6"WXGA,W7HB 64bit)</t>
  </si>
  <si>
    <t>Стойка микрофонная прямая с круглым основанием Schulz XMS</t>
  </si>
  <si>
    <t>Tama HP900 RSWN IRON COBRA-двойная педаль для барабана (с цепью) в кейсе</t>
  </si>
  <si>
    <t>Вокальная радиосистема Shure PGX</t>
  </si>
  <si>
    <t>Радиомикрофон Sinnheiser</t>
  </si>
  <si>
    <t>Объектив Canon EF 70-300 mm F4-5.6 IS USM</t>
  </si>
  <si>
    <t>Объектив Canon EF-S 17-85 mm F4.5-5.6 IS USM</t>
  </si>
  <si>
    <t>CD проигрыватель TASCAM CD-160</t>
  </si>
  <si>
    <t>CD проигрыватель TASCAM CD-350</t>
  </si>
  <si>
    <t>Акустическая система активная "Carvin" LM 15 А</t>
  </si>
  <si>
    <t>Батарейный отсек Canon СР Е 4</t>
  </si>
  <si>
    <t>Вспышка Canon Speedlite 580 EX II</t>
  </si>
  <si>
    <t>Компрессор ALTO SCE 4.0</t>
  </si>
  <si>
    <t>Микрофон ручной</t>
  </si>
  <si>
    <t>Микшер ROXY VX 1832 FX</t>
  </si>
  <si>
    <t>Светодиодный прибор AMERICAN DJ SUPPLY REVO III LEB RGBW</t>
  </si>
  <si>
    <t>Система акустическая</t>
  </si>
  <si>
    <t>Цифровая фотокамера Canon EOS 40D Bodi</t>
  </si>
  <si>
    <t>Генератор дизельный г/в Hyndai (50кВт auto ignition, flame control)</t>
  </si>
  <si>
    <t>1046-EU DBX Четырехканальный мульткомпрессор</t>
  </si>
  <si>
    <t>2231 EQ DBX Двухканальный 1/3 октавный графический эквалайзер с лимитером</t>
  </si>
  <si>
    <t>BSS DPR504 Noise Gate 4-х канальный подавитель шума</t>
  </si>
  <si>
    <t>DEQ230 Alesis Графический эквалайзер</t>
  </si>
  <si>
    <t>GL3800-824 Allen&amp;Heath Профессиональный концертный микшерный пульт</t>
  </si>
  <si>
    <t>M-One TC Electronics ревербератор</t>
  </si>
  <si>
    <t>Концертное оборудование</t>
  </si>
  <si>
    <t>Генератор бензиновый ELEKON POWER EGP5000 5000 (6000) Вт220В,2,5 л/час,АИ-92,эл.стартер,бак 25л.84кг.</t>
  </si>
  <si>
    <t>Стойка под микрофон</t>
  </si>
  <si>
    <t>Стойка под систему акустическую</t>
  </si>
  <si>
    <t>Стойка рековая</t>
  </si>
  <si>
    <t>Конструкция "Макушка", h-1,0 м</t>
  </si>
  <si>
    <t>Конструкция "Крестик светодиодный", габариты 30*410*490мм</t>
  </si>
  <si>
    <t>Конструкция "Крестик светодиодный", габариты 30*620*780мм</t>
  </si>
  <si>
    <t>Светодиодная гирлянда "Белт лайт", длина бухты-50м</t>
  </si>
  <si>
    <t>Чорон</t>
  </si>
  <si>
    <t>Стул для барабанщика на двойных ногах (круглый),винтовой- Gibraltar 9608</t>
  </si>
  <si>
    <t>Стойка для двух клавишных инструментов, усиленная Quik LOK QL642</t>
  </si>
  <si>
    <t>Универсальная подставка под электро и бас гитару, черный цвет Quik Lok QL691</t>
  </si>
  <si>
    <t>Костюм Деда Мороза (пальто,шапка,кушок,варежки,мешок,парик)</t>
  </si>
  <si>
    <t>Костюм Снегурочки (пальто,юбка,варежки,пелерина,кокошин,парик)</t>
  </si>
  <si>
    <t>Ростовая пневматическая кукла "Медведь"</t>
  </si>
  <si>
    <t>Якутский мужской нарядный камзол</t>
  </si>
  <si>
    <t>Женский представительский костюм (якутский)</t>
  </si>
  <si>
    <t>Женский представительский костюм (русский)</t>
  </si>
  <si>
    <t>SA20 R Туровый кейс для микшерного пульта Allen&amp;Heath</t>
  </si>
  <si>
    <t>Лыжные палки Spihe c ross</t>
  </si>
  <si>
    <t>Огнетушитель ОП-5</t>
  </si>
  <si>
    <t>Огнетушитель ОУ-3</t>
  </si>
  <si>
    <t>Подставка под огнетушитель П-15 (красная)</t>
  </si>
  <si>
    <t>Подставка под огнетушитель П-20 (красная)</t>
  </si>
  <si>
    <t>Remo EMPEROR X 14* COATED SNARE -двойной  матовый пластик</t>
  </si>
  <si>
    <t>Баннер для установки на кронштейны на осветительные опоры</t>
  </si>
  <si>
    <t>Баннерный флаг для установки на древки для флагодержателей на осветите.опоры</t>
  </si>
  <si>
    <t>Лавки деревянные</t>
  </si>
  <si>
    <t>Разъем Neutrik NP2X-B</t>
  </si>
  <si>
    <t>Cтойка для саксофона Альт Brahner SS-18B</t>
  </si>
  <si>
    <t>Стойка микрофонная Proel RSM-180</t>
  </si>
  <si>
    <t>Телефон Panasonic KX-TS2368RLPW (белый)</t>
  </si>
  <si>
    <t>Стул посетителя</t>
  </si>
  <si>
    <t>Подставка под системный блок</t>
  </si>
  <si>
    <t>1101340000118</t>
  </si>
  <si>
    <t>Брошюратор механический</t>
  </si>
  <si>
    <t>Постановление № 1488 от 02.12.2019 "О закреплении имущества на праве оперативного управления за МКУ "УСКиМП"</t>
  </si>
  <si>
    <t>14 073,00</t>
  </si>
  <si>
    <t>1101360001221</t>
  </si>
  <si>
    <t>Светодиодная оптоволоконная новогодняя елка</t>
  </si>
  <si>
    <t>18 863,33</t>
  </si>
  <si>
    <t>1101360001223-1101360001233</t>
  </si>
  <si>
    <t>Светодиодная консоль ТК-037</t>
  </si>
  <si>
    <t>1101360001236</t>
  </si>
  <si>
    <t>Световая композиция "Арка-шар"</t>
  </si>
  <si>
    <t>489 662,38</t>
  </si>
  <si>
    <t>1101360001235</t>
  </si>
  <si>
    <t>Уличная фигура из стеклопластика "Дед Мороз" с подиумом</t>
  </si>
  <si>
    <t>339 663,00</t>
  </si>
  <si>
    <t>1101360001234</t>
  </si>
  <si>
    <t>Уличная фигура из стеклопластика "Снегурочка" с подиумом</t>
  </si>
  <si>
    <t>1101350000003</t>
  </si>
  <si>
    <t>Снегоход "Буран" АДЕ</t>
  </si>
  <si>
    <t>340 000,00</t>
  </si>
  <si>
    <t>1101360001237-1101360001239</t>
  </si>
  <si>
    <t>Тюбинг-санки оранжево-желтый</t>
  </si>
  <si>
    <t>1101360001255-1101360001256</t>
  </si>
  <si>
    <t>Сервисный стол для подготовки лыж</t>
  </si>
  <si>
    <t>1101340000120</t>
  </si>
  <si>
    <t>Звукоусилительная система Behringer PPA2000BT</t>
  </si>
  <si>
    <t>1101340000122</t>
  </si>
  <si>
    <t>Кулер напольный для воды "Agua Work 16L/HLN"</t>
  </si>
  <si>
    <t>1101340000123</t>
  </si>
  <si>
    <t>Контрольно-кассовая техника Меркурий 130Ф с ФН</t>
  </si>
  <si>
    <t>1101340000126</t>
  </si>
  <si>
    <t>Система видеонаблюдения</t>
  </si>
  <si>
    <t>1101340000124</t>
  </si>
  <si>
    <t>Вывеска световая "Лыжная база"</t>
  </si>
  <si>
    <t>1101340000125</t>
  </si>
  <si>
    <t>Вывеска световая "Заречная"</t>
  </si>
  <si>
    <t>1101360001315</t>
  </si>
  <si>
    <t>Бензопила</t>
  </si>
  <si>
    <t>1101360001316</t>
  </si>
  <si>
    <t xml:space="preserve">Лобзик </t>
  </si>
  <si>
    <t>1101360001317</t>
  </si>
  <si>
    <t>Дрель ударная</t>
  </si>
  <si>
    <t>1101360001318</t>
  </si>
  <si>
    <t>Телескопическая лестница</t>
  </si>
  <si>
    <t>1101360001319-1101360001320</t>
  </si>
  <si>
    <t>Стеллаж для хранения коньков</t>
  </si>
  <si>
    <t>1101360001321</t>
  </si>
  <si>
    <t>1101360001322-1101360001324</t>
  </si>
  <si>
    <t>Флаг</t>
  </si>
  <si>
    <t>1101360001325</t>
  </si>
  <si>
    <t>Компрессор 1,5 кВт KRONWERK</t>
  </si>
  <si>
    <t>1101360001326</t>
  </si>
  <si>
    <t>Смазочный утюг для лыж Swix</t>
  </si>
  <si>
    <t>менее 3000,00</t>
  </si>
  <si>
    <t>Калькулятор 16 разрядный</t>
  </si>
  <si>
    <t>1101340000127</t>
  </si>
  <si>
    <t>Сплит-система (Кондиционер) Daikin FTYN35L/RYN35L с комплектом Айсберг</t>
  </si>
  <si>
    <t>1101340000128</t>
  </si>
  <si>
    <t>Источникбесперебойного питания АРС Smart-UPS SMT2200RMI2U черный</t>
  </si>
  <si>
    <t>1101340000129</t>
  </si>
  <si>
    <t>Коммутатор WS-C2960G-24TC-L-коммутатор Cisco Catalyst 2960 20 портов 10/100/1000</t>
  </si>
  <si>
    <t>1101340000130</t>
  </si>
  <si>
    <t xml:space="preserve">Шкаф для серверной ТЕЛКОМ ЕС-18,6,10-СМ Шкаф 18 U 600*1000*920мм </t>
  </si>
  <si>
    <t>1101360001344</t>
  </si>
  <si>
    <t>Уличная фигура из стеклопластика "Медведь с подарком"</t>
  </si>
  <si>
    <t>1101360001328</t>
  </si>
  <si>
    <t>Стол криволинейный</t>
  </si>
  <si>
    <t>1101360001329</t>
  </si>
  <si>
    <t>Тумба комбинированная приставная</t>
  </si>
  <si>
    <t>1101360001343</t>
  </si>
  <si>
    <t>Шкаф гардероб с выдвижной штангой</t>
  </si>
  <si>
    <t>1101360001340</t>
  </si>
  <si>
    <t>Стеллаж узкий</t>
  </si>
  <si>
    <t>1101360001341</t>
  </si>
  <si>
    <t>Стеллаж узкий низкий</t>
  </si>
  <si>
    <t>1101360001342</t>
  </si>
  <si>
    <t>Кресло Мираж для руководителя</t>
  </si>
  <si>
    <t>1101360001335-1101360001338</t>
  </si>
  <si>
    <t>Зеркало 1300*1000 (полотно)</t>
  </si>
  <si>
    <t>1101360001330-1101360001334</t>
  </si>
  <si>
    <t>Зеркало 500*500 (полотно)</t>
  </si>
  <si>
    <t>1101360001327</t>
  </si>
  <si>
    <t>Телевизор Samsung49"UHD4K Flat Smart TV UE49MU6100</t>
  </si>
  <si>
    <t>1101330000011</t>
  </si>
  <si>
    <t>Блок-контейнер (большой)</t>
  </si>
  <si>
    <t>1101330000010</t>
  </si>
  <si>
    <t>Блок-контейнер (маленький)</t>
  </si>
  <si>
    <t>1101360001346-1101360001385</t>
  </si>
  <si>
    <t>Жалюзи</t>
  </si>
  <si>
    <t>1101360001386</t>
  </si>
  <si>
    <t>Роллерные решетки</t>
  </si>
  <si>
    <t>1101360001345</t>
  </si>
  <si>
    <t>Композиция "Сердце"</t>
  </si>
  <si>
    <t>1101360001387-1101360001432</t>
  </si>
  <si>
    <t>Светильник L-line A 1.5</t>
  </si>
  <si>
    <t>1101360001433-1101360001434</t>
  </si>
  <si>
    <t>Светильник L-line A 1.0</t>
  </si>
  <si>
    <t>1101360001435-1101360001437</t>
  </si>
  <si>
    <t xml:space="preserve"> Блок питания 240 Вт</t>
  </si>
  <si>
    <t>1101360001438-1101360001442</t>
  </si>
  <si>
    <t xml:space="preserve"> Блок питания 320 Вт</t>
  </si>
  <si>
    <t>1101340000132</t>
  </si>
  <si>
    <t>Снегоуборочная машина</t>
  </si>
  <si>
    <t>1101360001444-1101360001457</t>
  </si>
  <si>
    <t>Сетка разграничительная плетеная,50*1,5,70*70</t>
  </si>
  <si>
    <t>1101360001443</t>
  </si>
  <si>
    <t>1101360001458</t>
  </si>
  <si>
    <t>Борона для коньковой лыжни</t>
  </si>
  <si>
    <t>1101360001459</t>
  </si>
  <si>
    <t>Каток снегоукладчик</t>
  </si>
  <si>
    <t>1101360001460-1101360001461</t>
  </si>
  <si>
    <t>Ножи-рыхлители для резака XCSPORT</t>
  </si>
  <si>
    <t>1101360001462</t>
  </si>
  <si>
    <t>Сани для снегохода</t>
  </si>
  <si>
    <t>1101340000134</t>
  </si>
  <si>
    <t>Акустическая переносная система BEHRINGER PPA2000BT</t>
  </si>
  <si>
    <t>1101360001463-1101360001464</t>
  </si>
  <si>
    <t>Триммер-Кусторез</t>
  </si>
  <si>
    <t>1101360001465</t>
  </si>
  <si>
    <t>Электронные часы</t>
  </si>
  <si>
    <t>1101360001466</t>
  </si>
  <si>
    <t>Фен технический</t>
  </si>
  <si>
    <t>менее 10000,00</t>
  </si>
  <si>
    <t>Ограждение</t>
  </si>
  <si>
    <t>Кондуктор для установки лыжных систем NNN</t>
  </si>
  <si>
    <t>1101360001570-1101360001571</t>
  </si>
  <si>
    <t>Аттракцион "Препятствие прямоугольное"</t>
  </si>
  <si>
    <t>1101360001582-1101360001583</t>
  </si>
  <si>
    <t>Аттракцион "Колечко"</t>
  </si>
  <si>
    <t>1101360001580</t>
  </si>
  <si>
    <t>Кольцеброс (надувной)</t>
  </si>
  <si>
    <t>1101360001572-1101360001573</t>
  </si>
  <si>
    <t>Лодочка (поролон)</t>
  </si>
  <si>
    <t>1101360001581, 1101360001569</t>
  </si>
  <si>
    <t>Командные лыжи (надувные)</t>
  </si>
  <si>
    <t>1101360001574-1101360001575</t>
  </si>
  <si>
    <t>Гигантские кеды (поролон)</t>
  </si>
  <si>
    <t>1101360001576</t>
  </si>
  <si>
    <t>Надувной дартс</t>
  </si>
  <si>
    <t>1101360001577</t>
  </si>
  <si>
    <t>Надувные футбольные ворота</t>
  </si>
  <si>
    <t>1101360001578-1101360001579</t>
  </si>
  <si>
    <t>Надувная торпеда</t>
  </si>
  <si>
    <t>1101360001563</t>
  </si>
  <si>
    <t>Брусья двойные "WO"</t>
  </si>
  <si>
    <t>1101360001564-1101360001565</t>
  </si>
  <si>
    <t>Каскад рукоходов "WO"</t>
  </si>
  <si>
    <t>1101360001566</t>
  </si>
  <si>
    <t>Каскад из 5 турников в "WO"</t>
  </si>
  <si>
    <t>1101360001567</t>
  </si>
  <si>
    <t>Каскад турников "WO"</t>
  </si>
  <si>
    <t>1101360001568</t>
  </si>
  <si>
    <t xml:space="preserve">Лыжи в комплекте (классические лыжи ,крепления лыжные,ботинки, лыжные палки) </t>
  </si>
  <si>
    <t>Тюбинг</t>
  </si>
  <si>
    <t>1101360001584</t>
  </si>
  <si>
    <t>Вертикально-горизонтальная тяга (грузоблок)</t>
  </si>
  <si>
    <t>1101360001585</t>
  </si>
  <si>
    <t>Бицепс-машина (грузоблок)</t>
  </si>
  <si>
    <t>1101360001586</t>
  </si>
  <si>
    <t>Жим ногами под углом 40 градусов</t>
  </si>
  <si>
    <t>1101360001587</t>
  </si>
  <si>
    <t>Тренажер баттерфляй ПАК ДЭК</t>
  </si>
  <si>
    <t>1101360001588</t>
  </si>
  <si>
    <t>Станок Смитта с обратным наклоном (Тренажер)</t>
  </si>
  <si>
    <t>1101360001589</t>
  </si>
  <si>
    <t>Разгибание ног сидя (грузоблок)</t>
  </si>
  <si>
    <t>1101360001590-1101360001591</t>
  </si>
  <si>
    <t>Гриф усиленный (сложный)</t>
  </si>
  <si>
    <t>Диск обрезиненный евро-классик 10 кг</t>
  </si>
  <si>
    <t>Диск обрезиненный евро-классик с ручками 15 кг</t>
  </si>
  <si>
    <t>Диск обрезиненный евро-классик с ручками 20 кг</t>
  </si>
  <si>
    <t>Диск обрезиненный евро-классик с ручками 25 кг</t>
  </si>
  <si>
    <t>1101360001592</t>
  </si>
  <si>
    <t>Скамья универсальная (тренажер)</t>
  </si>
  <si>
    <t>1101360001593</t>
  </si>
  <si>
    <t>Беговая дорожка полупрофессиональная</t>
  </si>
  <si>
    <t>1101360001594</t>
  </si>
  <si>
    <t>Эллиптический эргометр для прфессионального использования</t>
  </si>
  <si>
    <t>Комплект хромированных гантелей (1-10кг)</t>
  </si>
  <si>
    <t>Стойка для хранения гантелей фитнес-хромированных на 10 пар</t>
  </si>
  <si>
    <t>1101360001595</t>
  </si>
  <si>
    <t>Скамья для пресса с переменным углом</t>
  </si>
  <si>
    <t>1101360001596</t>
  </si>
  <si>
    <t>Тренажер для горизонтального разгибания спины</t>
  </si>
  <si>
    <t>1101360001597</t>
  </si>
  <si>
    <t>Скамья стойка для жима штанги лежа</t>
  </si>
  <si>
    <t>Гриф W-образный</t>
  </si>
  <si>
    <t>1101360001599</t>
  </si>
  <si>
    <t>Горка уличная</t>
  </si>
  <si>
    <t>1101360001598</t>
  </si>
  <si>
    <t>Искусственная светодиодная ель зеленого цвета, h-15,5м</t>
  </si>
  <si>
    <t>1101340000138</t>
  </si>
  <si>
    <t>Видеокамера внутренняя  ST-178 IP HOME POE H.265</t>
  </si>
  <si>
    <t>1101340000135-1101340000136</t>
  </si>
  <si>
    <t>Видеокамера уличная ST-901 M IPСерия PRO</t>
  </si>
  <si>
    <t>1101340000137</t>
  </si>
  <si>
    <t>Источникбесперебойного питания АРС Back-UPS ES, 700VA,405 W,EURO, черный</t>
  </si>
  <si>
    <t>Радиотелефон Panasonik KX-TG 1611 RUW DECT</t>
  </si>
  <si>
    <t>Монитор AOC M247OSWH MVA LED, 16:9, 1920*1080</t>
  </si>
  <si>
    <t>1101360001600</t>
  </si>
  <si>
    <t>Стойка гардеробная</t>
  </si>
  <si>
    <t>1101360001601</t>
  </si>
  <si>
    <t>Стеллаж металлический серия МС</t>
  </si>
  <si>
    <t>1101360001602-1101360001608</t>
  </si>
  <si>
    <t>1101360001609</t>
  </si>
  <si>
    <t>Велосипедная парковка</t>
  </si>
  <si>
    <t>1101340000139</t>
  </si>
  <si>
    <t>Акустическая система Teimeisheg</t>
  </si>
  <si>
    <t>1101360001610</t>
  </si>
  <si>
    <t xml:space="preserve">Шуруповерт </t>
  </si>
  <si>
    <t>Стол для подготовки лыж</t>
  </si>
  <si>
    <t>1101340000140</t>
  </si>
  <si>
    <t>Светодиодная перетяжка</t>
  </si>
  <si>
    <t>1101340000141-1101340000151</t>
  </si>
  <si>
    <t>1101360001611-1101360001617</t>
  </si>
  <si>
    <t>Светодиодный прожектор для освещения</t>
  </si>
  <si>
    <t>1101360001618</t>
  </si>
  <si>
    <t>Слив для крыши</t>
  </si>
  <si>
    <t>Стеллаж металлический сборно-разборный</t>
  </si>
  <si>
    <t>1101360001619</t>
  </si>
  <si>
    <t>Воздуходув BR 600 (106 м/с, 1720 м3/ч, ранц. 4-MIX)</t>
  </si>
  <si>
    <t>Стол складной 180*60*70 см</t>
  </si>
  <si>
    <t>Стол складной 120*60*68 см</t>
  </si>
  <si>
    <t>1101320000008-1101320000019</t>
  </si>
  <si>
    <t>Опора диаметр 108мм-132 метра</t>
  </si>
  <si>
    <t>1101360001620</t>
  </si>
  <si>
    <t>Мемориальная доска им. М.К. Аммосова</t>
  </si>
  <si>
    <t>Принтер/сканер/копир Canon image RUNNER 2530i с подиумом Пьедестал Canon 2500 plain Pedestal для установки аппаратов</t>
  </si>
  <si>
    <t>Постановление № 447 от 14.05.2020</t>
  </si>
  <si>
    <t>МФУ HP "LaserJet Pro M1536dnf MFP ACB"A4, лазерный принтер+сканер+копир+факс, ЖК, черный (USB2.0, LAN)</t>
  </si>
  <si>
    <t>ПК в сборе системный блок Core i5-2400/ASUS"P8B75-M LE/2*2 Гб-монитор FHilips 228 c3i-21.5</t>
  </si>
  <si>
    <t>Мобильный раздвижной стенд RoII up 85*200 см</t>
  </si>
  <si>
    <t>Постановление № 660 от 08.07.2020 "О закреплении имущества на праве оперативного управления за МКУ "УСКиМП"</t>
  </si>
  <si>
    <t>Муниципальный контракт от  20.08.2019 № 52-МК-19</t>
  </si>
  <si>
    <t>1101360001621-1101360001622</t>
  </si>
  <si>
    <t>Мобильный раздвижной стенд RoII up 150*200 см</t>
  </si>
  <si>
    <t>1101360001623</t>
  </si>
  <si>
    <t>Мобильный раздвижной стенд RoII up 300*200 см</t>
  </si>
  <si>
    <t>1101340000152-1101340000154</t>
  </si>
  <si>
    <t>Системный блок ПК Formula FM-501D Intel Core i5 7400</t>
  </si>
  <si>
    <t>Муниципальный контракт от 11.12.2018 № 78МК-18</t>
  </si>
  <si>
    <t>1101340000158-1101340000161</t>
  </si>
  <si>
    <t>Монитор Philips (LCD Monitor with Ultra Wide-Color Full HD 1920*1080)</t>
  </si>
  <si>
    <t>Муниципальный контракт от 26.11.2019 № 75МК-19</t>
  </si>
  <si>
    <t>1101340000155-1101340000157</t>
  </si>
  <si>
    <t>Процессор H310CM-HDV/H310CM-DVS</t>
  </si>
  <si>
    <t>Портативная радиостанция Союз-4</t>
  </si>
  <si>
    <t>Договор от 10.12.2019 № 50/19</t>
  </si>
  <si>
    <t>1101360001624</t>
  </si>
  <si>
    <t>Многофункциональный укладчик лыжных трасс RF-3 «Урал»</t>
  </si>
  <si>
    <t>Муниципальный контракт от  05.11.2019 № 62МК-19</t>
  </si>
  <si>
    <t>Ограждение для лыжных трасс (цвет красный) «Виборды»</t>
  </si>
  <si>
    <t>Муниципальный контракт от 06.11.2019 № 60МК-19</t>
  </si>
  <si>
    <t>Ограждение для лыжных трасс (цвет синий) «Виборды»</t>
  </si>
  <si>
    <t>Муниципальный контракт от 06.11.2019</t>
  </si>
  <si>
    <t>Кулер настольный для воды «Aqua Work»</t>
  </si>
  <si>
    <t>Муниципальный контракт от 17.12.2019 № 82МК-19</t>
  </si>
  <si>
    <t>1101360001625-1101360001644</t>
  </si>
  <si>
    <t>Флаговая композиция (3-рожковый)</t>
  </si>
  <si>
    <t>Муниципальный контракт от 02.12.2019 № 76МК-19</t>
  </si>
  <si>
    <t xml:space="preserve">Флаги для флаговых композиций 1,5*0,6 м (длина*ширина) </t>
  </si>
  <si>
    <t>Кронштейн под древко на фонарный столб (опору освещения) однорожковый</t>
  </si>
  <si>
    <t>1101360001645-1101360001646</t>
  </si>
  <si>
    <t>Фотозона- банер размером 2,76*2,3 м</t>
  </si>
  <si>
    <t>1101360001647-1101360001649</t>
  </si>
  <si>
    <t>Флаговая композиция (семирожковый)</t>
  </si>
  <si>
    <t>1101360001650</t>
  </si>
  <si>
    <t>Флаг размером полотнища 2500 мм*600мм</t>
  </si>
  <si>
    <t>Муниципальный контракт от  23.12.2019 № 83МК-19</t>
  </si>
  <si>
    <t>1101340000076</t>
  </si>
  <si>
    <t>Сервер</t>
  </si>
  <si>
    <t>Вновь созданное из матзапасов</t>
  </si>
  <si>
    <t>Распоряжение от 17.08.06. № 236.Далее передан Адм"Гор.Мирный" распоряжение от 15.01.2008 №4</t>
  </si>
  <si>
    <t>Спортивная площадка</t>
  </si>
  <si>
    <t>Постановление № 1319 от 23.12.2020 О передаче спортивной площадки из МКУ УЖКХ в МАУ УСКиМП</t>
  </si>
  <si>
    <t>Бобкова, 3</t>
  </si>
  <si>
    <t>Спортивная площадка, г. Мирный, ул. Аммосова, д. 20, 34Б</t>
  </si>
  <si>
    <t>Постановление от 19.10.2020 № 1071 О закреплении недвижимого имущсетва на праве оперативного управления за МАУ "УСКиМП"</t>
  </si>
  <si>
    <t>ОСОБО ЦЕННОЕ ИМУЩЕСТВО</t>
  </si>
  <si>
    <t xml:space="preserve">Площадка волейбольно-баскетбольная, г. Мирный, Ленина, 11 </t>
  </si>
  <si>
    <t>Корт хоккейный п. Верхний, г. Мирный, п. Верхний</t>
  </si>
  <si>
    <t>Игровая площадка "Факел", г. Мирный, ул. Советская</t>
  </si>
  <si>
    <t>Спортивная площадка, г. Мирный, Тихонова 15/1</t>
  </si>
  <si>
    <t>Спортивная площадка, г. Мирный, п. Заречный</t>
  </si>
  <si>
    <t>Игровая площадка, г. Мирный, ул. Аммосова</t>
  </si>
  <si>
    <t>KIA MAGENTIS, государственный номер В417МА14</t>
  </si>
  <si>
    <t>Постановление от 19.10.2020 № 1071 О закреплении недвижимого имущсетва на праве оперативного управления за МАУ "УСКиМП", Постановление от 30.12.2020 № 1378 О внесении изменений в Постановление городской Администрации от 19.10.2020 № 1071 "О закреплении недвижимого имущсетва и сособо ценного имущества на праве оперативного управления за МАУ "УСКиМП" МО "Город Мирный"</t>
  </si>
  <si>
    <t>Акустическая система Dynacord AXM 12A, 2 шт.</t>
  </si>
  <si>
    <t>Автомобиль ГАЗ 3102, гос. Номер С767ОХ14</t>
  </si>
  <si>
    <t>Мини кухня Кроха: холодильник, электрическая плита, вытяжка, печь микроволновая, мойка с сифоном</t>
  </si>
  <si>
    <t>Постановление от 19.10.2020 № 1071 О закреплении недвижимого имущсетва на праве оперативного управления за МАУ "УСКиМП" /  Постановление о внесении изменений в состав объекта "Система видеобнаблюдения" движимого имущества МАУ "УСКиМП" МО "Город Мирный" Мирнинского района Республики Саха ( Якутия)</t>
  </si>
  <si>
    <t>Спортивно-силовой комплекс "WO"</t>
  </si>
  <si>
    <t>Эллиптический эргометр для профессионального использования</t>
  </si>
  <si>
    <t xml:space="preserve">Сервер HP Proliant DL 180 </t>
  </si>
  <si>
    <t>437 875,37</t>
  </si>
  <si>
    <t>Лыжная трасса объекта лыжная база "Заречная"</t>
  </si>
  <si>
    <t>Постановление № 1238 от 28.09.2022 О передаче объекта "Лыжная трасса объекта лыжная база "Заречная"" из МКУ "УЖКХ" в МАУ "УСКиМП" в ОУ в МАУ УСКиМП. / Постановление от 05.06.2023 № 767 О передаче финансовых вложений на увеличение стоимости основных средств мз МКУ "УЖКХ" МО "Город Мирный" в МАУ "УСКиМП" МО "Город Мирный"</t>
  </si>
  <si>
    <t>заречный, лыжная база</t>
  </si>
  <si>
    <t>Радиосистема с приемником, портативный перелатчик+микрофон с оголовьем AKG</t>
  </si>
  <si>
    <t>Постановление № 560 от 20.05.2021 О закреплении имущества на праве оперативного управления за МАУ "УСКиМП"</t>
  </si>
  <si>
    <t>Акустическая система (комбоусилитель)-2*120ВАтт</t>
  </si>
  <si>
    <t>Коньки детские двухполозные СК Magik</t>
  </si>
  <si>
    <t>Кресло офисное 1</t>
  </si>
  <si>
    <t>Кресло Samurai Comfort-01 серый</t>
  </si>
  <si>
    <t>Стол эргоном.правый Рубин 41,47</t>
  </si>
  <si>
    <t>Тумба 3 ящика с замком Рубин 41,61</t>
  </si>
  <si>
    <t>Колесный блок для укладки лыжных трасс</t>
  </si>
  <si>
    <t>Снегоход «Буран» АЕ</t>
  </si>
  <si>
    <t>Моноблок HP24-df0039ur(14Q10EA)</t>
  </si>
  <si>
    <t>Мопед "МОКИК"</t>
  </si>
  <si>
    <t>Постановление о передаче имущества в оперативное управление МАУ "УСКиМП" МО "Город Мирный" от 10.12.2021 № 1392</t>
  </si>
  <si>
    <t>Мотоцикл "ХОНДА" CR-80 R2</t>
  </si>
  <si>
    <t>Мотоцикл "ХОНДА" CR-125 R2</t>
  </si>
  <si>
    <t>Мотоцикл "ХОНДА" CR-250 R2</t>
  </si>
  <si>
    <t>Мотоцикл APRILIA MINI RX 50 EXPERIENCE</t>
  </si>
  <si>
    <t>Мотоцикл KAWASAKI 65</t>
  </si>
  <si>
    <t>Мотоцикл HONDA CRF-50</t>
  </si>
  <si>
    <t>Мотоцикл КРОССОВЫЙ CRF-50</t>
  </si>
  <si>
    <t>Мотоцикл KAWASAKI KX-65</t>
  </si>
  <si>
    <t>Мотоцикл HONDA CRF-250</t>
  </si>
  <si>
    <t>Мотоцикл CRF-450</t>
  </si>
  <si>
    <t>Мотоцикл ХОНДА CRF-150</t>
  </si>
  <si>
    <t>Кроссовый мотоцикл ХОНДА CRF-250</t>
  </si>
  <si>
    <t>Мотоцикл ХОНДА CRF-250</t>
  </si>
  <si>
    <t>Мотоцикл ХОНДА CRF-450</t>
  </si>
  <si>
    <t>Мотоцикл KTM-85SX</t>
  </si>
  <si>
    <t>Мотоцикл HONDA CRF-250R</t>
  </si>
  <si>
    <t>Мотоцикл HONDA CRF-450R</t>
  </si>
  <si>
    <t>Мотоштаны</t>
  </si>
  <si>
    <t>Защита панцирь для мотосекции</t>
  </si>
  <si>
    <t>Мотоботы</t>
  </si>
  <si>
    <t>Сумка спортивная</t>
  </si>
  <si>
    <t>Защита коленей</t>
  </si>
  <si>
    <t>Пояс спортивный</t>
  </si>
  <si>
    <t>Мотошлем</t>
  </si>
  <si>
    <t>Мотомайка</t>
  </si>
  <si>
    <t>Мотоперчатки</t>
  </si>
  <si>
    <t>Футболка с логотипом</t>
  </si>
  <si>
    <t>Очки для мотокросса</t>
  </si>
  <si>
    <t>МФУ лазерный Hewlett-Packard Laser Jet Pro 400M428DW</t>
  </si>
  <si>
    <t>Постановление о передаче основных средств в оперативное управление МАУ "УСКиМП" МО "Город Мирный" от 01.02.2022         № 91</t>
  </si>
  <si>
    <t>Принтер струйный Canon Pixma iX6840</t>
  </si>
  <si>
    <t>Видеорегистратор NAVITEL DR200 Night Vision</t>
  </si>
  <si>
    <t>Стойка старт-финиш 2000*600*600мм</t>
  </si>
  <si>
    <t xml:space="preserve">Компактная воздушно-тепловая завеса </t>
  </si>
  <si>
    <t>Тепловая завеса Тепломаш Россия 2кВт</t>
  </si>
  <si>
    <t xml:space="preserve">Утюг для подготовки лыж </t>
  </si>
  <si>
    <t>МФУ Hewlett-Packard LaserJet Pro 400M428fdn</t>
  </si>
  <si>
    <t>Моноблок HP Pavilion 24-k0032ur</t>
  </si>
  <si>
    <t>Постановление № 701 от 22.06.2022 О передаче основных средст в ОУ в МАУ УСКиМП</t>
  </si>
  <si>
    <t>Кресло Samurai Comfort-1.01</t>
  </si>
  <si>
    <t>Моноблок HP 24-cb0023ur(60K71EA)</t>
  </si>
  <si>
    <t>Баннерная стойка</t>
  </si>
  <si>
    <t>Постановление № 1641 от 16.12.2022 О передаче основных средст в ОУ в МАУ УСКиМП</t>
  </si>
  <si>
    <t>Баннер (схема трасс ЛБ)</t>
  </si>
  <si>
    <t>Моноблок НР 24-cb0023ur</t>
  </si>
  <si>
    <t>Гирлянда "Метеоры"</t>
  </si>
  <si>
    <t>Постановление № 1702 от 27.12.2022 О передаче основных средст в ОУ в МАУ УСКиМП</t>
  </si>
  <si>
    <t>Светодиодная гирлянда "Стринг лайт"</t>
  </si>
  <si>
    <t>1 шт 16 000 руб.</t>
  </si>
  <si>
    <t xml:space="preserve">Контроллер и шкаф с монтажной панелью </t>
  </si>
  <si>
    <t>Композиция "Олень с новогодними санями"</t>
  </si>
  <si>
    <t>Постановление № 81 от 31.01.2023 О передаче основных средст в ОУ в МАУ УСКиМП</t>
  </si>
  <si>
    <t>Диспенсер Vatten L45NK Steel</t>
  </si>
  <si>
    <t>Велосипед Stels Miss - голубой 17"</t>
  </si>
  <si>
    <t>Постановление № 359 от 22.03.2023 О передаче основных средст в ОУ в МАУ УСКиМП</t>
  </si>
  <si>
    <t>Велосипед Stels Miss - голубой 19"</t>
  </si>
  <si>
    <t>Велосипед Stels Miss - розовый 15"</t>
  </si>
  <si>
    <t>Велосипед Stels Miss - розовый 17"</t>
  </si>
  <si>
    <t>Велосипед Stels Navigator - красный/синий 26/16"</t>
  </si>
  <si>
    <t>Велосипед Stels Navigator - красный/синий 26/18"</t>
  </si>
  <si>
    <t>Велосипед Stels Navigator - красный/синий 26/20"</t>
  </si>
  <si>
    <t>Велосипед Stels Navigator - салатовый 16"</t>
  </si>
  <si>
    <t>Велосипед Stels Navigator - серый/красный 26/20"</t>
  </si>
  <si>
    <t>Велосипед Stels Navigator - синий/красный 26/18"</t>
  </si>
  <si>
    <t>Велосипед Stels Navigator - синий/красный 26/20"</t>
  </si>
  <si>
    <t>Велосипед Stels Navigator - синий/салатовый 18"</t>
  </si>
  <si>
    <t>Велосипед Stels Navigator - синий/салатовый 20"</t>
  </si>
  <si>
    <t>Велосипед Stels Navigator - темно-синий 16"</t>
  </si>
  <si>
    <t>Велосипед Stels Navigator 24" - черн/салатов/красный 12"</t>
  </si>
  <si>
    <t>Велосипед Stels Miss - голубой 15"</t>
  </si>
  <si>
    <t>Шлем защитный МV-16/600095</t>
  </si>
  <si>
    <t>Шлем защитный МА-5/600031</t>
  </si>
  <si>
    <t>Шлем защитный МА-5/600082</t>
  </si>
  <si>
    <t>Шлем защитный МА-5/600093</t>
  </si>
  <si>
    <t>Система видеонаблюдения зоны отдыха р. Ирелях</t>
  </si>
  <si>
    <t>Постановление № 1377 от 11.09.2023 О передаче основного средства "Система видеонаблюдения зоны отдыха р. Ирелях" из МКУ "УЖКХ" в МАУ "УСКиМП" /</t>
  </si>
  <si>
    <t>Спортивная площадка для проведения нормативных испытаний (тестов) Всероссийского физкультурно-спортивного комплекса «Готов к труду и обороне» на лыжной базе «Заречная»</t>
  </si>
  <si>
    <t>Постановление от 19.10.2023 № 1657 О передаче объекта основного средства «Спортивная площадка для проведения нормативных испытаний (тестов) Всероссийского физкультурно –спортивного комплекса «Готов к труду и обороне» на лыжной базе «Заречная»» из МКУ «УЖКХ» МО «Город Мирный» 
в МАУ «УСКиМП» МО «Город Мирный»</t>
  </si>
  <si>
    <t>Линия уличного освещения лыжной трассы объекта лыжная база «Заречная» в мкр. Заречный</t>
  </si>
  <si>
    <t>Постановление от 19.10.2023 № 1658 О передаче объекта основного средства «Линия уличного освещения лыжной трассы объекта лыжная база «Заречная» в мкр. Заречный» 
из МКУ «УЖКХ» МО «Город Мирный» 
в МАУ «УСКиМП» МО «Город Мирный»</t>
  </si>
  <si>
    <t>г. Мирный, Благоустройство зоны отдыха на реке Ирелях в районе мкр. Заречный</t>
  </si>
  <si>
    <t>Постановление от 31.10.2023 № 1756 "О передаче объекта основного средства -  
«г. Мирный, Благоустройство зоны отдыха
на реке Ирелях в районе мкр. Заречный» 
в оперативное управление МАУ «УСКиМП» 
МО «Город Мирный»"</t>
  </si>
  <si>
    <t>зона отдыха на реке Ирелях в районе мкр. Заречный</t>
  </si>
  <si>
    <t>МФУ HP LaserJet Pro M428fdn A4</t>
  </si>
  <si>
    <t>Постановление от 10.11.2023 № 1841 "О передаче основного средства в оперативное управление МАУ «УСКиМП» МО «Город Мирный»"</t>
  </si>
  <si>
    <t>Уличный цветочный вазон</t>
  </si>
  <si>
    <t>Постановление от 09.02.2024 № 285 "О передаче основных средств в оперативное управление МАУ «УСКиМП» МО «Город Мирный»"</t>
  </si>
  <si>
    <t>1101360001864</t>
  </si>
  <si>
    <t>1101360001865</t>
  </si>
  <si>
    <t>Уличные светодиодные композиции (звездочки)</t>
  </si>
  <si>
    <t>1101360001859</t>
  </si>
  <si>
    <t>1101360001863</t>
  </si>
  <si>
    <t>1101360001862</t>
  </si>
  <si>
    <t>Зимняя деревянная горка</t>
  </si>
  <si>
    <t>1101322023057</t>
  </si>
  <si>
    <t>Медиаконвертер SNR-CVT-100A</t>
  </si>
  <si>
    <t>14-14-06/004/2013-479 18.02.2013</t>
  </si>
  <si>
    <t>ул.Советская дом 15 корп.1 № 35</t>
  </si>
  <si>
    <t>МАУ "УСКиМП" МО "Город Мирный" Оперативное управление
№ 14-14/016-14/016/003/2016-724/1</t>
  </si>
  <si>
    <t>Здание, г. Мирный, ш. Кирова, корпус 4, южная промзона</t>
  </si>
  <si>
    <t>Постановление от 02.04.2021 № 379 о передаче в оперативное управление МАУ "УСКиМП" МО "Город Мирный"</t>
  </si>
  <si>
    <t>МАУ "УСКиМП" МО "Город Мирный"</t>
  </si>
  <si>
    <t>Лыжная база для массового катания и учебно-тренировочных занятий</t>
  </si>
  <si>
    <t>14:37:000224:241</t>
  </si>
  <si>
    <t>г.Мирный, мкр Заречный, ул. Куницына 18б</t>
  </si>
  <si>
    <t>Оперативное управление
№ 14-14/016-14/016/003/2016-723/1
от 25.03.2016</t>
  </si>
  <si>
    <t>14-14-06/006/2011-981</t>
  </si>
  <si>
    <t>14:37:000405:171</t>
  </si>
  <si>
    <t xml:space="preserve"> г., Мирный., ш., Кирова., к-с., 4., Южная промзона.</t>
  </si>
  <si>
    <t>Передаточный АКТ №3 от 03.02.2006</t>
  </si>
  <si>
    <t>00000010</t>
  </si>
  <si>
    <t>Подстанция коммуникаций</t>
  </si>
  <si>
    <t>00000011</t>
  </si>
  <si>
    <t>Постановление о передаче объектов из МУП "Коммунальщик" МО "Город Мирный" в МУП "МПАТП" МО "Город Мирный" № 996 от 08.08.2019 право хозяственного ведения</t>
  </si>
  <si>
    <t>г. Мирный, ул. Ленина, д. 11</t>
  </si>
  <si>
    <t>г. Мирный, ул. Аммосова, д. 20 - 34 Б</t>
  </si>
  <si>
    <t>г. Мирный, п. Верхний</t>
  </si>
  <si>
    <t>МАУ "УСКиМП МО "Город Мирный"</t>
  </si>
  <si>
    <t>14:37:000111:276</t>
  </si>
  <si>
    <t>Оперативное управление
№ 14:37:000111:276-14/050/2023-3
от 27.06.2023</t>
  </si>
  <si>
    <t xml:space="preserve">Гараж-стоянка № 1                          </t>
  </si>
  <si>
    <t>г. Мирный, ш. 50 лет Октября, дом 36, корпус 1</t>
  </si>
  <si>
    <t>14:37:000103:151</t>
  </si>
  <si>
    <t xml:space="preserve">Адрес: РФ, РС(Я),, м. р-н Мирнинский, г.п. "Город Мирный", г. Мирный, ш. 50 лет Октября, соор. 36/2, </t>
  </si>
  <si>
    <t xml:space="preserve">Разводящие трубы низкого давления и объект газопотребления                                                                </t>
  </si>
  <si>
    <t>Решение Мирнинского суда от 03.06.2010 года, Распоряжение о принятии в казну МО "Город Мирный" дорогу ул. Павлова от 16.12.2010 г. № 803 (ТАМ ЖЕ ОБЪЕДИНЕНИЕ )</t>
  </si>
  <si>
    <t>Постановление Правительства от 31.01.09 г. № 29,  Распоряжение от 16.12.2010 г. № 804 "Об объединении объектов муниципальной собственности", распоряжение № 595 от 29.12.2016 О принятии капитальных вложений на увеличение балансовой стоимости объекта…</t>
  </si>
  <si>
    <t xml:space="preserve">Передаточный акт № 5-М от 07.04.2006 г., Переименован по Распоряжению № 497 от 08.07.2010 года </t>
  </si>
  <si>
    <t xml:space="preserve">  г.Мирный, ш. 50 лет Октября, д. 18</t>
  </si>
  <si>
    <t>14-14-06/006/2010-080</t>
  </si>
  <si>
    <t>14-14-06/010/2006-445</t>
  </si>
  <si>
    <t>14-14-06/010/2006-467</t>
  </si>
  <si>
    <t>14-14-06/010/2006-459</t>
  </si>
  <si>
    <t>14-14-06/010/2006-443</t>
  </si>
  <si>
    <t>29.01.2007</t>
  </si>
  <si>
    <t>14-14-06/007/2006-932</t>
  </si>
  <si>
    <t>16.10.2006</t>
  </si>
  <si>
    <t>14:37:000103:151-14/050/2020-1</t>
  </si>
  <si>
    <t>18.09.2020</t>
  </si>
  <si>
    <t>14-14/016-14/016/003/2015-8006/1</t>
  </si>
  <si>
    <t>12.01.2016</t>
  </si>
  <si>
    <t xml:space="preserve">дом признан ветхим и аварийным ДОГОВОРЫ ПРИВАТИЗАЦИИ НЕ ЗАКЛЮЧАТЬ Постановление № 1101 от 29.06.2017 </t>
  </si>
  <si>
    <t xml:space="preserve">дом признан ветхим и аварийным ДОГОВОРЫ ПРИВАТИЗАЦИИ НЕ ЗАКЛЮЧАТЬ Постановление № 101 от 02.02.2021 </t>
  </si>
  <si>
    <t xml:space="preserve">дом признан ветхим и аварийным ДОГОВОРЫ ПРИВАТИЗАЦИИ НЕ ЗАКЛЮЧАТЬ Постановление № 1162 от 05.07.2017 </t>
  </si>
  <si>
    <t xml:space="preserve">дом признан ветхим и аварийным ДОГОВОРЫ ПРИВАТИЗАЦИИ НЕ ЗАКЛЮЧАТЬ Постановление № 1098 от 29.06.2017 </t>
  </si>
  <si>
    <t>Распоряжение о внесении изменений в реестр муниципалньой собственности и казны МО "Город Мирный" жилых домов № 213 от 15.04.2011 г.  (было списано по Распоряжению № 1508 от 12.09.2012 ,восстановлено по р. 116 от 02.03.2015)</t>
  </si>
  <si>
    <r>
      <t xml:space="preserve">Распоряжение о внесении изменений в реестр муниципальной собственности и казну от 03.05.2011 г. № 243 , стомиомть 918924,8 руб  //   </t>
    </r>
    <r>
      <rPr>
        <sz val="10"/>
        <rFont val="Arial"/>
        <family val="2"/>
        <charset val="204"/>
      </rPr>
      <t>Договор купли-продажи от 14.08.2013 Распоряжение № 563 от 02.09.2013</t>
    </r>
  </si>
  <si>
    <t>Маневременный фонд Распоряжение № 457 от 17.09.2021. Постановление №1076 от 23.09.2021 передано по ДНМФ Исангуловой А.В.  / дом признан ветхим и аварийным ДОГОВОРЫ ПРИВАТИЗАЦИИ НЕ ЗАКЛЮЧАТЬ Постановление от 22.12.2021 № 1508</t>
  </si>
  <si>
    <t xml:space="preserve">дом признан ветхим и аварийным ДОГОВОРЫ ПРИВАТИЗАЦИИ НЕ ЗАКЛЮЧАТЬ Постановление 1099 от 29.06.2017  </t>
  </si>
  <si>
    <r>
      <t>дом признан ветхим и аварийным ДОГОВОРЫ ПРИВАТИЗАЦИИ НЕ ЗАКЛЮЧАТЬ Постановление 1099 от 29.06.2018</t>
    </r>
    <r>
      <rPr>
        <b/>
        <sz val="11"/>
        <rFont val="Arial"/>
        <family val="2"/>
        <charset val="204"/>
      </rPr>
      <t/>
    </r>
  </si>
  <si>
    <r>
      <t xml:space="preserve">дом признан ветхим и аварийным ДОГОВОРЫ ПРИВАТИЗАЦИИ НЕ ЗАКЛЮЧАТЬ Постановление № 1153 от 05.07.2017   </t>
    </r>
    <r>
      <rPr>
        <b/>
        <sz val="11"/>
        <color indexed="10"/>
        <rFont val="Arial"/>
        <family val="2"/>
        <charset val="204"/>
      </rPr>
      <t/>
    </r>
  </si>
  <si>
    <t xml:space="preserve">дом признан ветхим и аварийным ДОГОВОРЫ ПРИВАТИЗАЦИИ НЕ ЗАКЛЮЧАТЬ Постановление № 1153 от 05.07.2017 </t>
  </si>
  <si>
    <t>дом признан ветхим и аварийным ДОГОВОРЫ ПРИВАТИЗАЦИИ НЕ ЗАКЛЮЧАТЬ Постановление № 1153 от 05.07.2017 /  В ЕГРН площадь 11,3 кв.м.</t>
  </si>
  <si>
    <t>Постановление № 871 от 28.08.2020 О передаче жилого помещения в оперативное управление Адмнистрации МО "Город Мирный" (право оперативного управления зарегистировано в росреестре) / дом признан аварийным и подлежащим сносу ДОГОВОРЫ ПРИВАТИЗАЦИИ НЕ ЗАКЛЮЧАТЬ Постановление № 1479 от 16.12.2022</t>
  </si>
  <si>
    <t>р. 17 от 25.01.2016 О внесении изменений в реестр муниципальной собственности  и казну МО "Город Мирный" (кв.7,8 изменили на кв.7) // дом признан ветхим и аварийным ДОГОВОРЫ ПРИВАТИЗАЦИИ НЕ ЗАКЛЮЧАТЬ</t>
  </si>
  <si>
    <t>признано непригодным для проживания  (р. 24.06.2019 № 790)</t>
  </si>
  <si>
    <t>14:37:000303:230</t>
  </si>
  <si>
    <t xml:space="preserve"> г. Мирный, ул. Тихонова д 8, пом № 2</t>
  </si>
  <si>
    <t>г. Мирный, Советская, д. 20, корпус А, помещение 35</t>
  </si>
  <si>
    <t>г. Мирный, Тихонова 16А-1/А</t>
  </si>
  <si>
    <r>
      <t>г. Мирный, в районе жилых домов Экспедиционная 1/1 и 1А //</t>
    </r>
    <r>
      <rPr>
        <i/>
        <sz val="10"/>
        <rFont val="Arial"/>
        <family val="2"/>
        <charset val="204"/>
      </rPr>
      <t xml:space="preserve"> сети к электробойлерной</t>
    </r>
  </si>
  <si>
    <t xml:space="preserve">ПК в сборе(монитор 22.0"Samsung, акустич.система, системный блок,клавиатура,мышь)  </t>
  </si>
  <si>
    <t>ПК в сборе (монитор 22.0"Samsung, акустич.система, системный блок,клавиатура,мышь)</t>
  </si>
  <si>
    <t xml:space="preserve">объект на территории городского парка                                             заводской номер  06/10/17, год выпуска 31.02.2018     </t>
  </si>
  <si>
    <t>Навесное оборудование         (отвал ОС-01Г,  щетка ЩД-01 с баком 500 л, МПБГ-800 щетка угловая поворотная 173 см, шина для тяжелых условий 10-16,5 10 PR, шина для тяжелых условий 12-16,5PR, коплер, шланги в количестве 8 шт.)</t>
  </si>
  <si>
    <t>Диск колесный 320*508 (167.3803.3101012-04)             6 штук</t>
  </si>
  <si>
    <t>Нож твердосплавный с броней на средний отвал Гризли НТСБ*1820*130*30 (1790х130х32)   2 шт.</t>
  </si>
  <si>
    <t>ОСОБО ЦЕННОЕ (Постановление № 672 от 10.11.2014)</t>
  </si>
  <si>
    <r>
      <t xml:space="preserve">Распоряжение № 174 от 28.04.2018  О передачи в оперативное управление МКУ "УСКиМП" МО "Город Мирный"   </t>
    </r>
    <r>
      <rPr>
        <i/>
        <sz val="10"/>
        <rFont val="Arial"/>
        <family val="2"/>
        <charset val="204"/>
      </rPr>
      <t>(передано из оперативного управления Адмнистрации)</t>
    </r>
  </si>
  <si>
    <t>Автомобиль КИА Маджентик</t>
  </si>
  <si>
    <t>Кол-во</t>
  </si>
  <si>
    <t>№ регистрации иного вещного права                                                                 (0 - если отсутствует)</t>
  </si>
  <si>
    <t>Дата регистрации  иного вещного права (0 - если отсутствует)</t>
  </si>
  <si>
    <t>Вид вещного права</t>
  </si>
  <si>
    <t>Основание возникновение права</t>
  </si>
  <si>
    <t>Правообладатель</t>
  </si>
  <si>
    <t>Категория земель</t>
  </si>
  <si>
    <t>Вид разрешенного использования</t>
  </si>
  <si>
    <t>Сведения о произведенном улучшении ЗУ</t>
  </si>
  <si>
    <t>Вид ограничения</t>
  </si>
  <si>
    <t>Основание ограничения</t>
  </si>
  <si>
    <t>Дата ограничения</t>
  </si>
  <si>
    <t>Сведения о лице в пользу которого установлены ограничения</t>
  </si>
  <si>
    <t>Вид объекта</t>
  </si>
  <si>
    <t>Назначение</t>
  </si>
  <si>
    <t xml:space="preserve">Кадастровый номер земельного участка на котором расположен объект </t>
  </si>
  <si>
    <t xml:space="preserve">Форма собственности земельного участка на котором расположен объект </t>
  </si>
  <si>
    <t xml:space="preserve">Площадь земельного участка на котором расположен объект </t>
  </si>
  <si>
    <t>Основание права собственности</t>
  </si>
  <si>
    <t>Номер права собственности</t>
  </si>
  <si>
    <t>Дата права собственности</t>
  </si>
  <si>
    <t xml:space="preserve">Этажность </t>
  </si>
  <si>
    <t>Сведения об изменениях объекта учета (кап. ремонт, реконструкция, модернизация, снос)</t>
  </si>
  <si>
    <t>Номер права ограничения</t>
  </si>
  <si>
    <t>Лицо в пользу которого установлены ограничения</t>
  </si>
  <si>
    <t>Назначение объекта</t>
  </si>
  <si>
    <t>Наименование объекта</t>
  </si>
  <si>
    <t>Кадастровый номер дома в состав которого входит объект</t>
  </si>
  <si>
    <t>Форма собственности дома</t>
  </si>
  <si>
    <t xml:space="preserve">Номер права собственности </t>
  </si>
  <si>
    <t>Этажность</t>
  </si>
  <si>
    <t>Сведения об изменениях объекта</t>
  </si>
  <si>
    <t>Марка, модель, год выпуска</t>
  </si>
  <si>
    <t>Основания включения в реестр, дата</t>
  </si>
  <si>
    <t>Основание ограничения, дата</t>
  </si>
  <si>
    <t>14-14-06/001/2008-524 31.07.2008</t>
  </si>
  <si>
    <t>Распоряжение № 193 от 05.06.2024 О постановке на учет жилых помещений</t>
  </si>
  <si>
    <t>г. Мирный, ул. 50 лет Октября, дом 12, кв. 25</t>
  </si>
  <si>
    <t>от 23.05.2024 № 14:37:000111:990- 14/050/2024-9</t>
  </si>
  <si>
    <t>14:37:000111:990</t>
  </si>
  <si>
    <t>14:37:000323:3043</t>
  </si>
  <si>
    <t>Распоряжение № 253 от 16.07.2024 О простановке на учет жилого помещения</t>
  </si>
  <si>
    <t>г. Мирный, ул. Тихонова, дом 3, корп. 1, кв. 27</t>
  </si>
  <si>
    <t>11.07.2024
14:37:000323:3043-14/050/2024-3</t>
  </si>
  <si>
    <t xml:space="preserve"> 14:37:000302:1006</t>
  </si>
  <si>
    <t>г. Мирный, ул. Ойунского, дом 27, кв. 7</t>
  </si>
  <si>
    <t>Распоряжение № 249 от 15.07.2024 О внесении изменений в реестр муниципальной собственности и казну МО "Город Мирный"</t>
  </si>
  <si>
    <t>14:37:000302:1006-14/050/2024-3 от 05.07.2024</t>
  </si>
  <si>
    <t>снесен</t>
  </si>
  <si>
    <t>Распоряжение № 281 от 02.08.2024 О внесении изменений в реестр муниципальной собственности и казну МО "Город Мирный"</t>
  </si>
  <si>
    <t>г. Мирный, ул. Ойунского, дом 27, кв. 12</t>
  </si>
  <si>
    <t>собственность 14:37:000305:503-14/050/2024-11 от 25.07.2024</t>
  </si>
  <si>
    <t xml:space="preserve"> 14:37:000305:503</t>
  </si>
  <si>
    <t>Распоряжение о внесении изменений в реестр муниципальной собственности и казну МО "Город Мирный" от 02.08.2024 г. № 281</t>
  </si>
  <si>
    <t>г. Мирный, ул. Ойунского, дом 33, корп. а, ком. 17</t>
  </si>
  <si>
    <t>собственность 14:37:000305:228-14/050/2024-4 от 19.07.2024</t>
  </si>
  <si>
    <t>14:37:000305:228</t>
  </si>
  <si>
    <t>Распоряжение № 298 от 15.08.2024 О внесении изменений в реестр муниципальной собственности и казну МО "Город Мирный"</t>
  </si>
  <si>
    <t>г. Мирный, ул. Ойунского, дом 26, кв. 8</t>
  </si>
  <si>
    <t>Собственность
14:37:000302:989-14/050/2024-3
07.08.2024</t>
  </si>
  <si>
    <t>14:37:000302:989</t>
  </si>
  <si>
    <t>г. Мирный, ул. Ойунского, дом 26, кв. 11</t>
  </si>
  <si>
    <t>14:37:000302:998</t>
  </si>
  <si>
    <t>Собственность
14:37:000302:998-14/050/2024-2
07.08.2024</t>
  </si>
  <si>
    <t>г. Мирный, ул. Ленинградский проспект, дом 7, кв. 1</t>
  </si>
  <si>
    <t>Собственность
14:37:000302:1715-14/050/2024-12
07.08.2024</t>
  </si>
  <si>
    <t>14:37:000302:1715</t>
  </si>
  <si>
    <t>Распоряжение № 288 от 07.08.2024 О постановке на учет жилых помещений</t>
  </si>
  <si>
    <t>г. Мирный, ул. Ленинградский проспект, дом 7, корпус "Б", кв. 5</t>
  </si>
  <si>
    <t>14:37:000310:388-14/050/2024-3
07.08.2024</t>
  </si>
  <si>
    <t>14:37:000310:388</t>
  </si>
  <si>
    <t>г. Мирный, ул. Гагарина, дом 35, кв. 1</t>
  </si>
  <si>
    <t>14:37:000328:109-14/050/2024-5 от 01.08.2024</t>
  </si>
  <si>
    <t>14:37:000328:109</t>
  </si>
  <si>
    <t>Собственность
№ 14:37:000310:633-14/050/2024-1
от 20.08.2024</t>
  </si>
  <si>
    <t>г. Мирный, ул. Ойунского, дом 26, кв. 10</t>
  </si>
  <si>
    <t>Распоряжение о внесении изменений в реестр муниципальной собственности и казну МО "Город Мирный" от 22.08.2024 г. № 306</t>
  </si>
  <si>
    <t>Собственность
14:37:000302:988-14/050/2024-2
13.08.2024</t>
  </si>
  <si>
    <t>14:37:000302:988</t>
  </si>
  <si>
    <t>г. Мирный, ул. Ленинградский проспект, дом 23, корпус "А", кв. 6</t>
  </si>
  <si>
    <t>Распоряжение о внесении изменений в реестр муниципальной собственности и казну МО "Город Мирный" от 28.08.2024 г. № 312</t>
  </si>
  <si>
    <t>Собственность 14:37:000302:691-14/050/2024-3 от 26.04.2024</t>
  </si>
  <si>
    <t>14:37:000302:691</t>
  </si>
  <si>
    <t>г. Мирный, ул. Ойунского, дом 26, кв. 9</t>
  </si>
  <si>
    <t>Распоряжение № 311 от 28.08.2024 О внесении изменений в реестр муниципальной собственности и казну МО "Город Мирный"</t>
  </si>
  <si>
    <t>Собственность
14:37:000302:996-14/050/2024-3
26.04.2024</t>
  </si>
  <si>
    <t>14:37:000302:996</t>
  </si>
  <si>
    <t>Договор безвозмездной передачи жилищного фонда АК "АЛРОСА" (ОАО) в собственность муниципальному образованию "Город Мирный" от 12.12.2012 / Распоряжение о постановке на учет жилого помещения от 30.08.2024 № 322</t>
  </si>
  <si>
    <t>г. Мирный, ул. Тихонова, дом 9, корп. 1, кв. 6</t>
  </si>
  <si>
    <t>14:37:000324:458</t>
  </si>
  <si>
    <t>Собственность
14:37:000324:458-14/050/2024-6 от 06.09.2024</t>
  </si>
  <si>
    <t>Распоряжение "О постановке на учет жилого помещения" от 13.09.2024 № 349</t>
  </si>
  <si>
    <t xml:space="preserve">Распоряжение от 12.09.2024 г. № 347 О внесении изменений в реестр муниципальной собственности и казну МО "Город Мирный" </t>
  </si>
  <si>
    <t>г. Мирный, ул. Ойунского, дом 27, кв. 10</t>
  </si>
  <si>
    <t>собственность 14:37:000302:1000-14/050/2024-2 от 16.08.2024</t>
  </si>
  <si>
    <t xml:space="preserve"> 14:37:000302:1000</t>
  </si>
  <si>
    <t>г. Мирный, ул. Ойунского, дом 25, кв. 14</t>
  </si>
  <si>
    <t>Собственность
14:37:000305:321-14/050/2024-4
28.08.2024</t>
  </si>
  <si>
    <t>14:37:000305:321</t>
  </si>
  <si>
    <t>г. Мирный, ул. Ойунского, дом 26, кв. 6</t>
  </si>
  <si>
    <t>Собственность 
 14:37:000302:990-14/050/2024-6 от 28.08.2024</t>
  </si>
  <si>
    <t>14:37:000302:990</t>
  </si>
  <si>
    <t>г. Мирный, ул. Комсомольская, дом 7, корпус "А", кв. 25</t>
  </si>
  <si>
    <t>г. Мирный, ул. Комсомольская, дом 7, корпус "А", кв. 26</t>
  </si>
  <si>
    <t>14:37:000311:599</t>
  </si>
  <si>
    <t>14:37:000311:598</t>
  </si>
  <si>
    <t>Собственность 17.05.2024
14:37:000311:599-14/050/2024-1</t>
  </si>
  <si>
    <t>Собственность 17.05.2024
14:37:000311:598-14/050/2024-1</t>
  </si>
  <si>
    <t>Распоряжение о постановке на учет жилых помещений от 14.10.2024 № 380</t>
  </si>
  <si>
    <t>Распоряжение о постановке на учет объекта незавершенного строительства от 24.10.2024 № 393</t>
  </si>
  <si>
    <t>14:37:000316:149</t>
  </si>
  <si>
    <t>14:37:000224:266</t>
  </si>
  <si>
    <t>14:37:000224:133</t>
  </si>
  <si>
    <t>14:37:000303:281</t>
  </si>
  <si>
    <t>14:37:000304:313</t>
  </si>
  <si>
    <t>14:37:000303:406</t>
  </si>
  <si>
    <t>14:37:000303:410</t>
  </si>
  <si>
    <t>14:37:000303:403</t>
  </si>
  <si>
    <t>14:37:000304:113</t>
  </si>
  <si>
    <t>14:37:000304:123</t>
  </si>
  <si>
    <t>Собственность
14:37:000316:149-14/050/2024-2
от 29.09.2024</t>
  </si>
  <si>
    <t>Собственность
14:37:000224:266-14/050/2024-2
от 26.09.2024</t>
  </si>
  <si>
    <t>Собственность
14:37:000224:133-14/050/2024-2
от 29.09.2024</t>
  </si>
  <si>
    <t>Собственность
14:37:000303:281-14/050/2024-2
от 24.09.2024</t>
  </si>
  <si>
    <t>Собственность
14:37:000304:313-14/050/2024-2
от 26.09.2024</t>
  </si>
  <si>
    <t>Собственность
14:37:000303:406-14/050/2024-2
от 26.09.2024</t>
  </si>
  <si>
    <t>Собственность
14:37:000303:410-14/050/2024-2
от 26.09.2024</t>
  </si>
  <si>
    <t>Собственность
14:37:000303:403-14/050/2024-2
от 29.09.2024</t>
  </si>
  <si>
    <t>Собственность
14:37:000304:113-14/050/2024-2
от 26.09.2024</t>
  </si>
  <si>
    <t>Собственность
14:37:000304:123-14/050/2024-2
от 26.09.2024</t>
  </si>
  <si>
    <t>Собственность
14:37:000302:2011-14/050/2024-3
от 26.09.2024</t>
  </si>
  <si>
    <t>Распоряжение № 389 от 22.10.2024 О постановке на учет жилых помещений</t>
  </si>
  <si>
    <t xml:space="preserve">г. Мирный, ул. Иреляхская, дом 4, кв. 4 </t>
  </si>
  <si>
    <t>г. Мирный, ул. Куницына, дом 20, кв. 20</t>
  </si>
  <si>
    <t xml:space="preserve">г. Мирный, ул. Куницына, дом 20, кв. 22 </t>
  </si>
  <si>
    <t xml:space="preserve">г. Мирный, ул. 40 лет Октября, дом 3, кв. 24 </t>
  </si>
  <si>
    <t>г. Мирный, ул. 40 лет Октября, дом 30, корп. б, кв. 10</t>
  </si>
  <si>
    <t xml:space="preserve">г. Мирный, ул. 40 лет Октября, дом 43, кв. 12 </t>
  </si>
  <si>
    <t xml:space="preserve">г. Мирный, ул. 40 лет Октября, дом 43, кв. 16 </t>
  </si>
  <si>
    <t xml:space="preserve">г. Мирный, ул. 40 лет Октября, дом 43, ком. 9 </t>
  </si>
  <si>
    <t xml:space="preserve">г. Мирный, ул. 40 лет Октября, дом 8, корп. А, кв. 1 </t>
  </si>
  <si>
    <t xml:space="preserve">г. Мирный, ул. 40 лет Октября, дом 8, корп. А, кв. 11 </t>
  </si>
  <si>
    <t xml:space="preserve">г. Мирный, ул. Ойунского, дом 33, ком. 16 </t>
  </si>
  <si>
    <t>г. Мирный, ул. Ойунского, дом 25, кв. 5</t>
  </si>
  <si>
    <t>14:37:000305:326</t>
  </si>
  <si>
    <t>Собственность 28.08.2024
14:37:000305:326-14/050/2024-2</t>
  </si>
  <si>
    <t>Распоряжение от 12.09.2024 г. № 347 О внесении изменений в реестр муниципальной собственности и казну МО "Город Мирный"  Распоряжение от 10.10.2024 № 377 О внесении изменений в Р от 12.09.2024 № 347</t>
  </si>
  <si>
    <t>г. Мирный, ул. Ойунского, дом 25, кв. 8</t>
  </si>
  <si>
    <t>Распоряжение о внесении изменений в реестр муниципальной собственности и казну МО "Город Мирный" от 02.11.2024 г. № 404</t>
  </si>
  <si>
    <t>14:37:000305:327</t>
  </si>
  <si>
    <t>Собственность
14:37:000305:327-14/050/2024-19
22.10.2024</t>
  </si>
  <si>
    <t>14:37:000305:329</t>
  </si>
  <si>
    <t>г. Мирный, ул. Ойунского, дом 25, кв. 10</t>
  </si>
  <si>
    <t>Собственность
14:37:000305:329-14/050/2024-2
17.10.2024</t>
  </si>
  <si>
    <t xml:space="preserve">Собственность
14:37:000363:50-14/050/2024-1
15.11.2024 </t>
  </si>
  <si>
    <t>14:37:000363:50</t>
  </si>
  <si>
    <t>Собственность
14:37:000363:49-14/050/2024-1
15.11.2024</t>
  </si>
  <si>
    <t>14:37:000363:49</t>
  </si>
  <si>
    <t>Собственность
14:37:000323:5772-14/050/2024-1
15.11.2024</t>
  </si>
  <si>
    <t>14:37:000323:5772</t>
  </si>
  <si>
    <t>г. Мирный, ул. Ленинградский проспект, дом 7, кв. 7-8</t>
  </si>
  <si>
    <t>Распоряжение о внесении изменений в реестр муниципальной собственности и казну МО "Город Мирный" от 28.11.2024 № 436</t>
  </si>
  <si>
    <t>Собственность 14:37:000302:1683-14/050/2024-4 от 02.11.2024</t>
  </si>
  <si>
    <t>14:37:000302:1683</t>
  </si>
  <si>
    <t>г. Мирный, ул. Ленинградский проспект, дом 7, кв. 55</t>
  </si>
  <si>
    <t>Распоряжение о внесении изменений в реестр муниципальной собственности и казну МО "Город Мирный" от 28.11.2024 г. № 436</t>
  </si>
  <si>
    <t>собственность 14:37:000302:1714-14/050/2024-2 от 02.11.2024</t>
  </si>
  <si>
    <t>14:37:000302:1714</t>
  </si>
  <si>
    <t>г. Мирный, ул. Ойунского, дом 33, ком. 18</t>
  </si>
  <si>
    <t>г. Мирный, ул. Ленинградский проспект, дом 7, кв. 35</t>
  </si>
  <si>
    <t>14:37:000302:1704</t>
  </si>
  <si>
    <t>Распоряжение о внесении изменений в реестр муниципальной собственности и казну МО "Город Мирный" от 27.12.2024 г. № 517</t>
  </si>
  <si>
    <t>Собственность 14:37:000302:1704-14/050/2024-2 от 24.12.2024</t>
  </si>
  <si>
    <t>г.Мирный. Застройка микрорайона Заречный. Квартал индивидуальных жилых домов. Газоснабжение</t>
  </si>
  <si>
    <t>Распоряжение о передаче построенного недвижимого имущества в казну МО «Город Мирный» Мирнинского района Республики Саха (Якутия) от 10.12.2024 № 465</t>
  </si>
  <si>
    <t>Российская Федерация, Республика Саха (Якутия), муниципальный район Мирнинский, городское поселение «Город Мирный», город Мирный, микрорайон Заречный</t>
  </si>
  <si>
    <t>МУП "МПАТП"</t>
  </si>
  <si>
    <t>Зимний банан</t>
  </si>
  <si>
    <t>Гриль барбекю в комплекте</t>
  </si>
  <si>
    <t>Электронный лазерный тир</t>
  </si>
  <si>
    <t>Благоустройство внутриквартальных и придомовых территорий, (спортивная площадка)</t>
  </si>
  <si>
    <t>Герметичная надувная арка на опорах</t>
  </si>
  <si>
    <t>Напольный короб-афиша</t>
  </si>
  <si>
    <t>Контейнер 20-футовый</t>
  </si>
  <si>
    <t>Постановление от 23.05.2024 № 962 "О передаче основных средств в оперативное управление МАУ «УСКиМП» МО «Город Мирный»"</t>
  </si>
  <si>
    <t>Постановление от 31.05.2024 № 1022 "О передаче основного средства в оперативное управление МАУ «УСКиМП» МО «Город Мирный»"</t>
  </si>
  <si>
    <t>Постановление от 27.06.2024 № 1157 "О передаче объекта «Благоустройство внутриквартальных и придомовых территорий» из МКУ «УЖКХ» МО «Город Мирный» в МАУ «УСКиМП» МО «Город Мирный»</t>
  </si>
  <si>
    <t>Постановление от 15.08.2024 № 1481 "О передаче основного средства в оперативное управление МАУ «УСКиМП» МО «Город Мирный»"</t>
  </si>
  <si>
    <t>г. Мирный, ул. Газовиков, з/у 31Б</t>
  </si>
  <si>
    <t>1101360002410</t>
  </si>
  <si>
    <t>1101360002405, 1101360002406, 1101360002407, 1101360002408, 1101360002409</t>
  </si>
  <si>
    <t>1101340000186</t>
  </si>
  <si>
    <t>1101360002435</t>
  </si>
  <si>
    <t>1101360002434</t>
  </si>
  <si>
    <t>1101322023059</t>
  </si>
  <si>
    <t>Собственность
14-14/016-14/016/003/2015-2277/2
22.05.2015</t>
  </si>
  <si>
    <t xml:space="preserve">14:37:000107:60 </t>
  </si>
  <si>
    <t>Распоряжение о передаче движимого имущества из МКУ "УЖКХ" МО "Город Мирный" в казну МО "Город Мирный" Мирнинского района Республике Саха (Якутия) и внесении изменений в реестр муниципальной собственности и казну МО "Город Мирный" от 12.12.2024 № 2351</t>
  </si>
  <si>
    <t>Дворовая территория с элементами детского игрового комплекса по адресу: г. Мирный, ул. Ойунского, д. 7</t>
  </si>
  <si>
    <t>Р. № 1366 от 30.12.2020 О передаче  детских игровых площадок из МКУ "УЖКХ" МО "Город Мирный" в казну МО "Город Мирный" Мирнинского района Республики Саха (Якутия) / Распоряжение о передаче движимого имущества из МКУ "УЖКХ" МО "Город Мирный" в казну МО "Город Мирный" Мирнинского района Республике Саха (Якутия) и внесении изменений в реестр муниципальной собственности и казну МО "Город Мирный" от 12.12.2024 № 2351</t>
  </si>
  <si>
    <t>Распоряжение № 44 от 10.02.2014 О принятии в казну МО "Город Мирный"  бесхозяйного оборудования детских игровых площадок / Распоряжение о передаче движимого имущества из МКУ "УЖКХ" МО "Город Мирный" в казну МО "Город Мирный" Мирнинского района Республике Саха (Якутия) и внесении изменений в реестр муниципальной собственности и казну МО "Город Мирный" от 12.12.2024 № 2351</t>
  </si>
  <si>
    <t>Дворовая территория с элементами детского игрового комплекса по адресу: г. Мирный, ул. Солдатова, д. 11 и д. 13</t>
  </si>
  <si>
    <t>г. Мирный, ул. Солдатова, д. 11 - д. 13</t>
  </si>
  <si>
    <t>Дворовая территория с элементами спортивного комплекса по адресу: г. Мирный, ул. Аммосова д. 98/1, Аммосова д. 98/2, Солдатова д. 2/1</t>
  </si>
  <si>
    <t>ул. Аммосова д. 98/1, Аммосова д. 98/2, Солдатова д. 2/1</t>
  </si>
  <si>
    <t>Дворовая территория с элементами детского игрового и спортивного комплекса по адресу: г. Мирный, ул. Газовиков 31Б</t>
  </si>
  <si>
    <t>ул. Газовиков 31Б</t>
  </si>
  <si>
    <t>Благоустройство дворовой территории по адресу: г. Мирный, ш. 50 лет Октября д. 2</t>
  </si>
  <si>
    <t>ш. 50 лет Октября д. 2</t>
  </si>
  <si>
    <t>Дворовая территория с элементами детского игрового комплекса по адресу: г. Мирный, ул. Павлова д. 12 - д. 14</t>
  </si>
  <si>
    <t>ул. Павлова д. 12 - д. 14</t>
  </si>
  <si>
    <t>Дворовая территория с элементами детского игрового комплекса по адресу: г. Мирный, ш. 50 лет Октября д. 5</t>
  </si>
  <si>
    <t>ш. 50 лет Октября д. 5</t>
  </si>
  <si>
    <t>Дворовая территория с элементами детского игрового комплекса по адресу: г. Мирный, ул. Тихонова, д. 14</t>
  </si>
  <si>
    <t>ул. Тихонова, д. 14</t>
  </si>
  <si>
    <t>Благоустройство дворовой территории по адресу: г. Мирный, ул. Советская д. 12 - д. 14</t>
  </si>
  <si>
    <t>ул. Советская д. 12 - д. 14</t>
  </si>
  <si>
    <t>Дворовая территория с элементами спортивного комплекса по адресу: г. Мирный, ул. Аммосова, д. 96/2</t>
  </si>
  <si>
    <t>ул. Аммосова, д. 96/2</t>
  </si>
  <si>
    <t xml:space="preserve">Передаточный акт № 5-М от 07.04.2006 г. /Постановление О согласовании передачи вложений выполненных работ по благоустройству объекта «Ботанический сад», 12 квартал г. Мирный, из МКУ «УЖКХ» МО «Город Мирный» в казну МО «Город Мирный» от 18.12.2024 № 2362 </t>
  </si>
  <si>
    <t>Полупроходной коллектор, железобетонный, подземный диаметром 2200х1400.</t>
  </si>
  <si>
    <t>99 м.</t>
  </si>
  <si>
    <t>Распоряжение и принятии имущества в казну № 554 от 17.11.2021</t>
  </si>
  <si>
    <t>г. Мирный, мкр. Заречный.</t>
  </si>
  <si>
    <t>Городской коллектор</t>
  </si>
  <si>
    <t>1743,0 м.</t>
  </si>
  <si>
    <t>Распоряжение о принятии имущества в казну МО "Город Мирный" Мирнинского района РС(Я) от 22.12.2021 № 626</t>
  </si>
  <si>
    <t>г. Мирный мкр Верхний поселок</t>
  </si>
  <si>
    <t>остаточная стоимость 2 360 767,00 руб.</t>
  </si>
  <si>
    <t>14:37:000000:3700</t>
  </si>
  <si>
    <t xml:space="preserve">Разводящие трубы низкого давления и объект газопотребления                  </t>
  </si>
  <si>
    <t>Постановление об изъятии основных средств из МУП "МПАТП" МО "Город Мирный" в казну МО "Город Мирный" № 2202 от 28.11.2024</t>
  </si>
  <si>
    <t>РФ, РС(Я),, м. р-н Мирнинский, г.п. "Город Мирный", г. Мирный, ш. 50 лет Октября, соор. 36/2</t>
  </si>
  <si>
    <t>14:37:000111:1832</t>
  </si>
  <si>
    <t>РФ, РС(Я), м.р-н Мирнинский, г.п. город Мирный, г. Мирный, улица Обогатителей, з/у 2а</t>
  </si>
  <si>
    <t>Распоряжение гор.Адм. от 27.01.2024 № 22 "О принятии в реестр муниципальной собственности и казну МО "Город Мирный" земельного участка с кадастровым номером 14:37:000223:1947"</t>
  </si>
  <si>
    <t>14:37:000223:1947-14/050/2025-2</t>
  </si>
  <si>
    <t>РФ, РС(Я), м.р-н Мирнинский, г.п. город Мирный, г. Мирный, ул. Комсомольская, з/у 27в</t>
  </si>
  <si>
    <t>14:37:000316:145</t>
  </si>
  <si>
    <t>Распоряжение городской Администрации от 23.12.2024 № 503 "О принятии в реестр муниципальной собственности и казну МО "Город Мирный" земельных участков с кадастровыми номерами 14:37:000316:144, 14:37:000316:145"</t>
  </si>
  <si>
    <t>Российская Федерация, Республика Саха (Якутия), м.р-н Мирнинский, г.п. город Мирный, г. Мирный, ул. Иреляхская</t>
  </si>
  <si>
    <t>сушилка столярки</t>
  </si>
  <si>
    <t>14:37:000316:144</t>
  </si>
  <si>
    <t>столярка</t>
  </si>
  <si>
    <t>14:37:000313:552</t>
  </si>
  <si>
    <t>Распоряжение гор.Адм. от 19.12.2024 № 495 "О принятии в реестр муниципальной собственности и казну МО "Город Мирный" земельного участка с кадастровым номером 14:37:000313:552"</t>
  </si>
  <si>
    <t>РФ, РС(Я), м.р-н Мирнинский, г.п. город Мирный, г. Мирный, ул. 8 Марта, з/у 1а</t>
  </si>
  <si>
    <t>улица 8 Марта</t>
  </si>
  <si>
    <t>14:37:000313:553</t>
  </si>
  <si>
    <t>Распоряжение гор.Адм. от 10.12.2024 № 468 "О принятии в реестр муниципальной собственности и казну МО "Город Мирный" земельных участков с кадастровыми номерами 14:37:000102:74, 14:37:000102:190, 14:37:000102:195, 14:37:000102:196"</t>
  </si>
  <si>
    <t>РФ, РС(Я), м.р-н Мирнинский, г.п. город Мирный, г. Мирный, ул. Весенняя, з/у 1</t>
  </si>
  <si>
    <t>улица Весенняя</t>
  </si>
  <si>
    <t>14:37:000226:853</t>
  </si>
  <si>
    <t xml:space="preserve">Распоряжение гор.Адм. от 30.12.2019 № 552 "О принятии земельных участков в казну МО "Город Мирный" </t>
  </si>
  <si>
    <t>РФ, РС(Я), м.р-н Мирнинский, г.п. город Мирный, г. Мирный, ул. Майская</t>
  </si>
  <si>
    <t>дорога ул. Майская</t>
  </si>
  <si>
    <t>Постановление городской Администрации от 02.12.2019 № 1491 "Об оформлении МКУ "УЖКХ" МО "Город Мирный" Мирнинского района Республики Саха (Якутия) права постоянного (бессрочного) пользования на земельный участок с кадастровым номером 14:37:000226:853"</t>
  </si>
  <si>
    <t>14:37:000226:851</t>
  </si>
  <si>
    <t>Распоряжение городской Администрации от 28.12.2024 № 520 "О принятии в реестр муниципального имущества МО "Город Мирный" земельных участков с кадастровыми номерами 14:37:000226:853, 14:37:000226:851, 14:37:000223:1859"</t>
  </si>
  <si>
    <t>РФ, РС(Я), м.р-н Мирнинский, г.п. город Мирный, г. Мирный, ул. Мира</t>
  </si>
  <si>
    <t>дорога ул. Мира</t>
  </si>
  <si>
    <t>Постановление городской Администрации от 02.12.2019 № 1492 "Об оформлении МКУ "УЖКХ" МО "Город Мирный" Мирнинского района Республики Саха (Якутия) права постоянного (бессрочного) пользования на земельный участок с кадастровым номером 14:37:000226:851"</t>
  </si>
  <si>
    <t>14:37:000223:1859</t>
  </si>
  <si>
    <t>Распоряжение городской Администрации от 30.12.2019 № 548 "О принятии земельного участка в казну МО "Город Мирный"</t>
  </si>
  <si>
    <t>РФ, РС(Я), м.р-н Мирнинский, г.п. город Мирный, г. Мирный, ул. Северная</t>
  </si>
  <si>
    <t>дорога ул. Северная</t>
  </si>
  <si>
    <t>Постановление городской Администрации от 30.10.2019 № 1343 "Об оформлении МКУ "УЖКХ" МО "Город Мирный" Мирнинского района Республики Саха (Якутия) права постоянного (бессрочного) пользования на земельный участок с кадастровым номером 14:37:000223:1859"</t>
  </si>
  <si>
    <t>14:37:000305:790</t>
  </si>
  <si>
    <t>Распоряжение городской Администрации от 17.01.2025 №8 "О принятии в реестр муниципальной собственности и казну ГП "Город Мирный" земельных участков с кадастровыми номерами 14:37:000305:789, 14:37:000305:790"</t>
  </si>
  <si>
    <t>РФ, РС(Я), м.р-н Мирнинский, г.п. город Мирный, г. Мирный, ул. 40 лет Октября, з/у 7/3</t>
  </si>
  <si>
    <t>проезд 5 квартала</t>
  </si>
  <si>
    <t>14:37:000305:789</t>
  </si>
  <si>
    <t>РФ, РС(Я), м.р-н Мирнинский, г.п. город Мирный, г. Мирный, ул. 40 лет Октября, з/у 7/2</t>
  </si>
  <si>
    <t>14:37:000223:1947</t>
  </si>
  <si>
    <t>Распоряжение городской Администрации от 27.01.2025 №22 "О принятии в реестр муниципальной собственности и казну ГП "Город Мирный" земельного участка с кадастровым номером 14:37:000223:1947"</t>
  </si>
  <si>
    <t>РФ, РС(Я), м.р-н Мирнинский, г.п. город Мирный, г. Мирный, ул. Обогатителей, з/у 2а</t>
  </si>
  <si>
    <t>дорога ул. Обогатителей</t>
  </si>
  <si>
    <t>14-14/016-14/016/003/2016-4527/1</t>
  </si>
  <si>
    <t>14:37:000313:552-14/050/2024-2</t>
  </si>
  <si>
    <t>14:37:000313:553-14/050/2024-2</t>
  </si>
  <si>
    <t>14:37:000226:853-14/050/2019-2</t>
  </si>
  <si>
    <t>14:37:000226:851-14/050/2019-2</t>
  </si>
  <si>
    <t>14:37:000223:1859-14/016/2017-2</t>
  </si>
  <si>
    <t>14:37:000305:790-14/050/2025-2</t>
  </si>
  <si>
    <t>14:37:000305:789-14/050/2025-2</t>
  </si>
  <si>
    <t>14:37:000302:1369</t>
  </si>
  <si>
    <t>собственность 14:37:000302:1369-14/050/2025-2 от 10.02.2025</t>
  </si>
  <si>
    <t>Распоряжение от 20.02.2025 № 62 О постановке на учет жилого помещения</t>
  </si>
  <si>
    <t>Постановление от 06.05.2024 № 876 "О передаче объектов основных средств из казны МО "Город Мирный" Мирнинского района Республики Саха (Якутия) в оперативное управление МКУ "УЖКХ МО "Город Мирный" Мирнинского района Республики Саха (Якутия)"</t>
  </si>
  <si>
    <t xml:space="preserve"> Постановление от 06.05.2024 № 876 "О передаче объектов основных средств из казны МО "Город Мирный" Мирнинского района Республики Саха (Якутия) в оперативное управление МКУ "УЖКХ МО "Город Мирный" Мирнинского района Республики Саха (Якутия)"</t>
  </si>
  <si>
    <t>Постановление от 06.05.2024 № 876 "О передаче объектов основных средств из казны МО "Город Мирный" Мирнинского района Республики Саха (Якутия) в оперативное управление МКУ "УЖКХ МО "Город Мирный" Мирнинского района Республики Саха (Якутия)"-</t>
  </si>
  <si>
    <t>Обременение до 10.07.2029</t>
  </si>
  <si>
    <t>Стол деревянный</t>
  </si>
  <si>
    <t>Лавка деревянная</t>
  </si>
  <si>
    <t>Постановление от 30.01.2025 № 197 "О передаче основных средств в опертивное управление МБУ "Мемориал" МО "Город Мирный""</t>
  </si>
  <si>
    <t>МБУ "Мемориал"</t>
  </si>
  <si>
    <t>Собственность
14:37:000353:109-14/050/2025-1
14.03.2025</t>
  </si>
  <si>
    <t>14:37:000303:418</t>
  </si>
  <si>
    <t>14:37:000111:1181</t>
  </si>
  <si>
    <t>14:37:000405:407</t>
  </si>
  <si>
    <t xml:space="preserve"> 14:37:000224:252</t>
  </si>
  <si>
    <t>14:37:000224:244</t>
  </si>
  <si>
    <t>14:37:000224:188</t>
  </si>
  <si>
    <t xml:space="preserve"> 14:37:000307:950</t>
  </si>
  <si>
    <t>14:37:000302:1546</t>
  </si>
  <si>
    <t>14:37:000302:1351</t>
  </si>
  <si>
    <t>14:37:000302:566</t>
  </si>
  <si>
    <t>14:37:000323:5589</t>
  </si>
  <si>
    <t>14:37:000324:1709</t>
  </si>
  <si>
    <t>14:37:000324:3262</t>
  </si>
  <si>
    <t>14:37:000324:651</t>
  </si>
  <si>
    <t>14:37:000323:3216</t>
  </si>
  <si>
    <t>г. Мирный ул. 40 лет Октября, дом 43, ком. 24</t>
  </si>
  <si>
    <t>г. Мирный ул. Куницына, дом 18, кв. 3, ком. 2</t>
  </si>
  <si>
    <t>г. Мирный ул. Куницына, дом 18, ком. 7</t>
  </si>
  <si>
    <t>г. Мирный ул. Куницына, дом 18, ком. 19Б</t>
  </si>
  <si>
    <t>г. Мирный ул. Комсомольская, дом 2, кв. 132</t>
  </si>
  <si>
    <t>г. Мирный ул. Ленина, дом 34 корп. б, кв. 12</t>
  </si>
  <si>
    <t>г. Мирный ул. Советская, дом 18, кв. 160</t>
  </si>
  <si>
    <t>г. Мирный ул. Солдатова, дом 14, кв. 123</t>
  </si>
  <si>
    <t>г. Мирный ул. Тихонова, дом 5 корп. б, ком. 121</t>
  </si>
  <si>
    <t>г. Мирный ул. Тихонова, дом 5 корп. б, ком. 520</t>
  </si>
  <si>
    <t>г. Мирный ул. Тихонова, дом 16 корп. а, кв. 129</t>
  </si>
  <si>
    <t>г. Мирный ш. 50 лет Октября, дом 16, корп. 1, кв. 5(2)</t>
  </si>
  <si>
    <t>г. Мирный ш. Кирова, дом 16, кв. 8</t>
  </si>
  <si>
    <t>Распоряжение № 120 от 01.04.2025 О постановке на учет жилых помещений</t>
  </si>
  <si>
    <t>Собственность
14:37:000303:418-14/050/2025-2
18.03.2025</t>
  </si>
  <si>
    <t>Собственность
14:37:000111:1181-14/050/2025-2
21.03.2025</t>
  </si>
  <si>
    <t>Собственность
14:37:000405:407-14/050/2025-2
21.03.2025</t>
  </si>
  <si>
    <t>Собственность
14:37:000224:252-14/050/2025-2
22.03.2025</t>
  </si>
  <si>
    <t>Собственность
14:37:000224:244-14/050/2025-2
24.03.2025</t>
  </si>
  <si>
    <t>Собственность
14:37:000224:188-14/050/2025-2
21.03.2025</t>
  </si>
  <si>
    <t>Собственность
14:37:000307:950-14/050/2025-2
21.03.2025</t>
  </si>
  <si>
    <t>Собственность
14:37:000302:1546-14/050/2025-2
20.03.2025</t>
  </si>
  <si>
    <t>Собственность
14:37:000302:1351-14/050/2025-2
20.03.2025</t>
  </si>
  <si>
    <t>Собственность
14:37:000302:566-14/050/2025-2
21.03.2025</t>
  </si>
  <si>
    <t>Собственность
14:37:000323:5589-14/050/2025-6
21.03.2025</t>
  </si>
  <si>
    <t>Собственность
14:37:000324:1709-14/050/2025-2
20.03.2025</t>
  </si>
  <si>
    <t>Собственность
14:37:000324:3262-14/050/2025-2
21.03.2025</t>
  </si>
  <si>
    <t xml:space="preserve"> Собственность
14:37:000324:651-14/050/2025-2
21.03.2025</t>
  </si>
  <si>
    <t>Собственность
14:37:000323:3216-14/050/2025-2
21.03.2025</t>
  </si>
  <si>
    <t>г. Мирный, ул. Ленинградский проспект, дом 7, корп. б, кв. 57</t>
  </si>
  <si>
    <t>Распоряжение о постановке на учет жилого помещения от 01.04.2025 № 121</t>
  </si>
  <si>
    <t>14:37:000310:413</t>
  </si>
  <si>
    <t>собственность 14:37:000310:413-14/050/2025-4 от 19.03.2025</t>
  </si>
  <si>
    <t>Распоряжение 45 от 21.01.2013 о передаче объектов из МБУ ГЖКХ в МУП Коммунальщик / Постановление от 01.04.2025 № 575 Об изъятии основного средства из хозяйственного ведения МУП "Коммунальщик" ГП "Город Мирный"</t>
  </si>
  <si>
    <t>г. Мирный, ул. Ленинградский проспект, дом 13, кв. 7</t>
  </si>
  <si>
    <t>г. Мирный, ул. Ленинградский проспект, дом 13, кв. 12</t>
  </si>
  <si>
    <t>г. Мирный, ул. Ленинградский проспект, дом 13, кв. 63</t>
  </si>
  <si>
    <t>г. Мирный, ул. Ленинградский проспект, дом 13, кв. 30</t>
  </si>
  <si>
    <t>г. Мирный, ул. Ленинградский проспект, дом 13, кв. 76</t>
  </si>
  <si>
    <t>г. Мирный, ул. Ленинградский проспект, дом 13, кв. 35</t>
  </si>
  <si>
    <t>г. Мирный, ул. Ленинградский проспект, дом 13, кв. 23</t>
  </si>
  <si>
    <t>г. Мирный, ул. Ленинградский проспект, дом 13, кв. 81</t>
  </si>
  <si>
    <t>14:37:000310:854</t>
  </si>
  <si>
    <t>14:37:000310:781</t>
  </si>
  <si>
    <t>14:37:000310:837</t>
  </si>
  <si>
    <t>14:37:000310:801</t>
  </si>
  <si>
    <t>14:37:000310:851</t>
  </si>
  <si>
    <t>14:37:000310:806</t>
  </si>
  <si>
    <t>14:37:000310:793</t>
  </si>
  <si>
    <t>14:37:000310:857</t>
  </si>
  <si>
    <t>Распоряжение О постановке на учет жилых помещений № 136 от 10.04.2025</t>
  </si>
  <si>
    <t>РФ, РС(Я), м.р-н Мирнинский, г.п. город Мирный, г. Мирный, территория ОНТ Рудник площадка Пироп, проезд 1-й, земельный участок 4</t>
  </si>
  <si>
    <t>14:37:000223:1153</t>
  </si>
  <si>
    <t>Распоряжение городской Администрации от 23.04.2025 №160 "О принятии в реестр муниципального имущества и казну ГП "Город Мирный" земельного участка с кадастровым номером 14:37:000223:1153"</t>
  </si>
  <si>
    <t>14:37:000223:1153-14/050/2025-2</t>
  </si>
  <si>
    <t>знмли населенных пунктов</t>
  </si>
  <si>
    <t>ведение садоводства (код 13.2)</t>
  </si>
  <si>
    <t>Распоряжение о внесении изменений в реестр муниципальной собствеености от 25.04.2025 № 168</t>
  </si>
  <si>
    <t>г. Мирный, ул. Ленинградский проспект, дом 7, кв. 12</t>
  </si>
  <si>
    <t>14:37:000302:1688</t>
  </si>
  <si>
    <t>14:37:000302:1688-14/050/2025-3</t>
  </si>
  <si>
    <t>14:37:000310:854-14/050/2025-3
08.04.2025</t>
  </si>
  <si>
    <t>14:37:000310:781-14/050/2025-3
08.04.2025</t>
  </si>
  <si>
    <t>14:37:000310:837-14/050/2025-3
08.04.2025</t>
  </si>
  <si>
    <t>14:37:000310:801-14/050/2025-3
08.04.2025</t>
  </si>
  <si>
    <t>14:37:000310:851-14/050/2025-3
08.04.2025</t>
  </si>
  <si>
    <t>14:37:000310:806-14/050/2025-3
08.04.2025</t>
  </si>
  <si>
    <t>14:37:000310:793-14/050/2025-3
09.04.2025</t>
  </si>
  <si>
    <t>14:37:000310:857-14/050/2025-3
09.04.2025</t>
  </si>
  <si>
    <t>Сети теплоснабжения (к электробойлерной)</t>
  </si>
  <si>
    <t>г. Мирный, ул. Ойунского, дом 27, кв. 11, ком. 1</t>
  </si>
  <si>
    <t xml:space="preserve"> 14:37:000305:511</t>
  </si>
  <si>
    <t>14:37:000305:511-14/050/2025-2 от 07.05.2025</t>
  </si>
  <si>
    <t>Распоряжение от 21.05.2025 № 194 "О постановке на учет жилых помещений"</t>
  </si>
  <si>
    <t>г. Мирный, ул. Ленинградский проспект, дом 34, корпус "Б", кв. 16</t>
  </si>
  <si>
    <t>Распоряжение о внесении изменений в реестр муниципальной собственности и казну ГП "Город Мирный" от 27.05.2025 г. № 201</t>
  </si>
  <si>
    <t>14:37:000310:354</t>
  </si>
  <si>
    <t>14:37:000310:354-14/050/2025-2 от 27.05.2025</t>
  </si>
  <si>
    <t>г. Мирный, ул. Ленинградский проспект, дом 7, корпус "Б", кв. 9</t>
  </si>
  <si>
    <t>Распоряжение о постановке на учет жилого помещения от 27.05.2025 № 203</t>
  </si>
  <si>
    <t>14:37:000310:390</t>
  </si>
  <si>
    <t>14:37:000310:390-14/050/2025-2 от 17.05.2025</t>
  </si>
  <si>
    <t>г. Мирный, ул. Ленинградский проспект, дом 38, корпус "А", кв. 8</t>
  </si>
  <si>
    <t>14:37:000302:602</t>
  </si>
  <si>
    <t>Распоряжение о внесении изменений в реестр муниципальной собственности и казну ГП "Город Мирный" от 29.05.2025 г. № 206</t>
  </si>
  <si>
    <t>Собственность
14:37:000302:602-14/050/2025-2
13.05.2025</t>
  </si>
  <si>
    <t>г. Мирный, ул. Ленинградский проспект, дом 36, корпус "А", кв. 4</t>
  </si>
  <si>
    <t>Собственность
№ 14:37:000302:712-14/050/2025-3
от 14.05.2025</t>
  </si>
  <si>
    <t>14:37:000302:712</t>
  </si>
  <si>
    <t>г. Мирный, ул. Ойунского, дом 35, кв. 2</t>
  </si>
  <si>
    <t>Распоряжение о внесении изменений в реестр муниципальной собственности и казну ГП "Город Мирный" от 29.05.2025 г. № 208</t>
  </si>
  <si>
    <t>Собственность
14:37:000305:269-14/050/2025-2
22.05.2025</t>
  </si>
  <si>
    <t>14:37:000305:269</t>
  </si>
  <si>
    <t>г. Мирный, ул. Ленинградский проспект, дом 36, корпус "А", кв. 8</t>
  </si>
  <si>
    <t>14:37:000302:713</t>
  </si>
  <si>
    <t>Собственность
14:37:000302:713-14/050/2025-2
26.05.2025</t>
  </si>
  <si>
    <t>Распоряжение о внесении изменений в реестр муниципальной собственности и казну ГП "Город Мирный" от 01.07.2025 г. № 254</t>
  </si>
  <si>
    <t>г. Мирный, ул. Ойунского, дом 28, кв. 8, комн. 2</t>
  </si>
  <si>
    <t>Распоряжение № 255 от 01.07.2025 О внесении изменений в реестр муниципальной собственности и казну ГП "Город Мирный"</t>
  </si>
  <si>
    <t>Собственность
№ 14:37:000302:2027-14/050/2025-10
от 11.06.2025</t>
  </si>
  <si>
    <t>14:37:000302:2027</t>
  </si>
  <si>
    <t>г. Мирный, ул. Ленинградский проспект, дом 23, корпус "А", кв. 1</t>
  </si>
  <si>
    <t>14:37:000302:689</t>
  </si>
  <si>
    <t>Собственность от 16.05.2025 14:37:000302:689-14/050/2025-5</t>
  </si>
  <si>
    <t>Распоряжение о внесении изменений в реестр муниципальной собственности и казну ГП "Город Мирный" от 27.06.2025 г. № 247</t>
  </si>
  <si>
    <t>г. Мирный, ул. Комсомольская, дом 13, корпус "Б", кв. 3</t>
  </si>
  <si>
    <t>14:37:000311:272</t>
  </si>
  <si>
    <t>Распоряжение о внесении изменений в реестр муниципальной собственности и казну ГП "Город Мирный" от 26.06.2025 г. № 234</t>
  </si>
  <si>
    <t>Собственность 14:37:000311:272-14/050/2025-3 от 11.06.2025</t>
  </si>
  <si>
    <t>Хозяйственный пылесос Karcher</t>
  </si>
  <si>
    <t>Надувная арка «Звезда»</t>
  </si>
  <si>
    <t>Надувная колонна</t>
  </si>
  <si>
    <t>Объемная композиция «9 мая кубы»</t>
  </si>
  <si>
    <t>Объемная светодиодная композиция «Звезда»</t>
  </si>
  <si>
    <t>Объемная светодиодная композиция «Своих не бросаем»</t>
  </si>
  <si>
    <t>Деревянный туалет</t>
  </si>
  <si>
    <t>306 000,00</t>
  </si>
  <si>
    <t>600 000,00</t>
  </si>
  <si>
    <t>700 000,00</t>
  </si>
  <si>
    <t>70 000,00</t>
  </si>
  <si>
    <t>Постановление О передаче основных средств в оперативное управление МАУ "УСКиМП" ГП "Город Мирный" от 04.07.2025 № 1162</t>
  </si>
  <si>
    <t>МАУ "УСКиМП" ГП "Город Мирный"</t>
  </si>
  <si>
    <t>1101360002446</t>
  </si>
  <si>
    <t>1101360002441</t>
  </si>
  <si>
    <t>1101360002442
1101360002446
1101360002447
1101360002448
1101360002449
1101360002450</t>
  </si>
  <si>
    <t>1101360002443</t>
  </si>
  <si>
    <t>1101360002444</t>
  </si>
  <si>
    <t>1101322023062</t>
  </si>
  <si>
    <t>г. Мирный, ул. Комсомольская, дом 13, корпус "Б", кв. 2</t>
  </si>
  <si>
    <t>Распоряжение о внесении изменений в реестр муниципальной собственности и казну ГП "Город Мирный" от 02.07.2025 г. № 261</t>
  </si>
  <si>
    <t>Собственность 14:37:000311:199-14/050/2025-3 от 20.06.2025</t>
  </si>
  <si>
    <t>14:37:000311:199</t>
  </si>
  <si>
    <t>г. Мирный, ул. Ленинградский проспект, дом 36, корпус "А", кв. 12</t>
  </si>
  <si>
    <t>Собственность
14:37:000302:722-14/050/2025-3
23.06.2025</t>
  </si>
  <si>
    <t>14:37:000302:722</t>
  </si>
  <si>
    <t>г. Мирный, ул. Ленинградский проспект, дом 7, корпус "Б", кв. 3</t>
  </si>
  <si>
    <t>14:37:000302:343</t>
  </si>
  <si>
    <t>Собственность 14:37:000302:343-14/050/2025-2 от 20.06.2025</t>
  </si>
  <si>
    <t>г. Мирный, ул. Ойунского, дом 33, к. 21</t>
  </si>
  <si>
    <t>Собственность
14:37:000302:790-14/050/2025-3
23.06.2025</t>
  </si>
  <si>
    <t>14:37:000302:790</t>
  </si>
  <si>
    <t>Песочница демонтирована, после второго этапа списать детскую площадку. Акт о демонтаже от 25.06.2025 летжит в файле в правом сером шкафу сверхусправа</t>
  </si>
  <si>
    <t>г. Мирный, ул. Ленинградский проспект, дом 34, корпус "Б", кв. 13</t>
  </si>
  <si>
    <t>Распоряжение от 16.07.2025 № 280 "О внесении изменений в реестр муниципальной собственности и казну ГП "Город Мирный"</t>
  </si>
  <si>
    <t>Собственность 14:37:000310:351-14/050/2025-3 от 07.07.2025</t>
  </si>
  <si>
    <t>14:37:000310:351</t>
  </si>
  <si>
    <t>Собственность
14:37:000111:1544-14/050/2025-1
25.07.2025</t>
  </si>
  <si>
    <t>14:37:000111:1544</t>
  </si>
  <si>
    <t>11,9 кв.м</t>
  </si>
  <si>
    <t>14:37:000111:643</t>
  </si>
  <si>
    <t>Собственность
14:37:000111:643-14/050/2024-1
23.05.2024</t>
  </si>
  <si>
    <t>г. Мирный, ул. Ленинградский проспект, дом 7, кв. 54</t>
  </si>
  <si>
    <t>собственность 14:37:000302:1685-14/050/2025-5 от 17.07.2025</t>
  </si>
  <si>
    <t>14:37:000302:1685</t>
  </si>
  <si>
    <t>Распоряжение о внесении изменений в реестр муниципальной собственности и казну МО "Город Мирный" от 25.07.2025 г. № 300</t>
  </si>
  <si>
    <t>14:37:000107:54</t>
  </si>
  <si>
    <t xml:space="preserve">собственность </t>
  </si>
  <si>
    <t>14-14-06/006/2010-090</t>
  </si>
  <si>
    <t>собственность</t>
  </si>
  <si>
    <t>14-14-06/008/2008-860</t>
  </si>
  <si>
    <t>14-14-06/008/2008-856</t>
  </si>
  <si>
    <t>14-14-06/008/2008-815</t>
  </si>
  <si>
    <t>14-14/016-14/016/003/003/2015-7657/2</t>
  </si>
  <si>
    <t>14:37:000000:2285</t>
  </si>
  <si>
    <t>14-14-06/008/2008-814</t>
  </si>
  <si>
    <t>14-14/016-14/016/003/2015-7662/2</t>
  </si>
  <si>
    <t>14:37:000000:2286</t>
  </si>
  <si>
    <t>14-14/016-14/016/003/2015-7661/2</t>
  </si>
  <si>
    <t>14:16:000000:4305</t>
  </si>
  <si>
    <t>14-14/016-14/016/03/2015-7659/2</t>
  </si>
  <si>
    <t>14-14/016-14/016/003/2016-694/2</t>
  </si>
  <si>
    <t>14:16:000000:4307</t>
  </si>
  <si>
    <t>14:16:000000:4306</t>
  </si>
  <si>
    <t>14-14/016-14/016/003/2015-7773/2</t>
  </si>
  <si>
    <t>14:37:000000:2284</t>
  </si>
  <si>
    <t>14-14/016-14/016/003/2015-7666/2</t>
  </si>
  <si>
    <t>14:37:000000:2176</t>
  </si>
  <si>
    <t>14-14/016-14/016/003/2015-7772/2</t>
  </si>
  <si>
    <t>14:37:000303:909</t>
  </si>
  <si>
    <t>14-14/016-14/016/003/2016-2016/2</t>
  </si>
  <si>
    <t>14:37:000000:2867</t>
  </si>
  <si>
    <t>14:37:000000:3224-14/016/2017-2</t>
  </si>
  <si>
    <t>14:37:000000:3224</t>
  </si>
  <si>
    <t>нежилое помещение</t>
  </si>
  <si>
    <t>г. Мирный, ул. Ойунского, д. 28, пом. 5</t>
  </si>
  <si>
    <t>14:37:000306:166</t>
  </si>
  <si>
    <t>Распоряжение от 05.08.2025 № 308 "О постановке на учет жилого помещения"</t>
  </si>
  <si>
    <t>собственность 14:37:000306:166-14/050/2025-5 от 22.07.2025</t>
  </si>
  <si>
    <t>г. Мирный, ул. Комсомольская, дом 13, корп. б, кв. 8</t>
  </si>
  <si>
    <t>собственность 14:37:000311:205-14/050/2025-2 от 24.07.2025</t>
  </si>
  <si>
    <t>Распоряжение о внесении изменений в реестр муниципальной собственности и казну МО "Город Мирный" от 05.08.2025 г. № 306</t>
  </si>
  <si>
    <t>14:37:000311:205</t>
  </si>
  <si>
    <t>г. Мирный, ул. Ленинградский проспект, дом 38, корп. а, кв. 6</t>
  </si>
  <si>
    <t>14:37:000302:595</t>
  </si>
  <si>
    <t>Собственность
14:37:000302:595-14/050/2025-2
23.07.2025</t>
  </si>
  <si>
    <t>Распоряжение о внесении изменений в реестр муниципальной собственности и казну ГП "Город Мирный" от 05.08.2025 г. № 306</t>
  </si>
  <si>
    <t>г. Мирный, ул. Ленинградский проспект, дом 36, корп. а, кв. 1</t>
  </si>
  <si>
    <t>14:37:000302:717</t>
  </si>
  <si>
    <t>Собственность
№ 14:37:000302:717-14/050/2025-4
от 22.07.2025</t>
  </si>
  <si>
    <t>14:37:000310:865</t>
  </si>
  <si>
    <t>14:37:000310:783</t>
  </si>
  <si>
    <t>14:37:000310:789</t>
  </si>
  <si>
    <t>14:37:000310:790</t>
  </si>
  <si>
    <t>14:37:000310:792</t>
  </si>
  <si>
    <t>14:37:000310:797</t>
  </si>
  <si>
    <t>14:37:000310:798</t>
  </si>
  <si>
    <t>14:37:000310:805</t>
  </si>
  <si>
    <t>14:37:000310:808</t>
  </si>
  <si>
    <t>14:37:000310:824</t>
  </si>
  <si>
    <t>14:37:000310:825</t>
  </si>
  <si>
    <t>14:37:000310:828</t>
  </si>
  <si>
    <t>14:37:000310:830</t>
  </si>
  <si>
    <t>14:37:000310:834</t>
  </si>
  <si>
    <t>14:37:000310:839</t>
  </si>
  <si>
    <t>14:37:000310:846</t>
  </si>
  <si>
    <t>14:37:000310:852</t>
  </si>
  <si>
    <t>14:37:000310:856</t>
  </si>
  <si>
    <t>14:37:000310:862</t>
  </si>
  <si>
    <t>14:37:000310:863</t>
  </si>
  <si>
    <t>14:37:000310:867</t>
  </si>
  <si>
    <t>14:37:000310:872</t>
  </si>
  <si>
    <t>14:37:000310:875</t>
  </si>
  <si>
    <t>Собственность 14:37:000310:865-14/050/2025-3 от 15.07.2025</t>
  </si>
  <si>
    <t>Собственность 14:37:000310:783-14/050/2025-3 от 15.07.2025</t>
  </si>
  <si>
    <t>Собственность 14:37:000310:789-14/050/2025-3 от 15.07.2025</t>
  </si>
  <si>
    <t>Собственность 14:37:000310:790-14/050/2025-3 от 15.07.2025</t>
  </si>
  <si>
    <t>Собственность 14:37:000310:792-14/050/2025-3 от 15.07.2025</t>
  </si>
  <si>
    <t>Собственность 14:37:000310:797-14/050/2025-3 от 16.07.2025</t>
  </si>
  <si>
    <t>Собственность 14:37:000310:798-14/050/2025-3 от 15.07.2025</t>
  </si>
  <si>
    <t>Собственность 14:37:000310:805-14/050/2025-3 от 15.07.2025</t>
  </si>
  <si>
    <t>Собственность 14:37:000310:808-14/050/2025-3 от 15.07.2025</t>
  </si>
  <si>
    <t>Собственность 14:37:000310:824-14/050/2025-3 от 16.07.2025</t>
  </si>
  <si>
    <t>Собственность 14:37:000310:825-14/050/2025-3 от 16.07.2025</t>
  </si>
  <si>
    <t>Собственность 14:37:000310:828-14/050/2025-3 от 15.07.2025</t>
  </si>
  <si>
    <t>Собственность 14:37:000310:830-14/050/2025-3 от 15.07.2025</t>
  </si>
  <si>
    <t>Собственность 14:37:000310:834-14/050/2025-3 от 16.07.2025</t>
  </si>
  <si>
    <t>Собственность 14:37:000310:839-14/050/2025-3 от 16.07.2025</t>
  </si>
  <si>
    <t>Собственность 14:37:000310:846-14/050/2025-3 от 16.07.2025</t>
  </si>
  <si>
    <t>Собственность 14:37:000310:852-14/050/2025-3 от 16.07.2025</t>
  </si>
  <si>
    <t>Собственность 14:37:000310:856-14/050/2025-3 от 16.07.2025</t>
  </si>
  <si>
    <t>Собственность 14:37:000310:862-14/050/2025-3 от 15.07.2025</t>
  </si>
  <si>
    <t>Собственность 14:37:000310:863-14/050/2025-3 от 15.07.2025</t>
  </si>
  <si>
    <t>Собственность 14:37:000310:867-14/050/2025-3 от 15.07.2025</t>
  </si>
  <si>
    <t>Собственность 14:37:000310:872-14/050/2025-3 от 16.07.2025</t>
  </si>
  <si>
    <t>Собственность 14:37:000310:875-14/050/2025-3 от 16.07.2025</t>
  </si>
  <si>
    <t>Распоряжение О постановке на учет жилых помещений № 301 от 28.07.2025</t>
  </si>
  <si>
    <t>г. Мирный, ул. 50 лет Октября, дом 2, корпус 1,кв. 27</t>
  </si>
  <si>
    <t>14:37:000305:268</t>
  </si>
  <si>
    <t>14:37:000305:318</t>
  </si>
  <si>
    <t>14:37:000302:605</t>
  </si>
  <si>
    <t>14:37:000305:272</t>
  </si>
  <si>
    <t>14:37:000305:264</t>
  </si>
  <si>
    <t>14:37:000302:570</t>
  </si>
  <si>
    <t>14:37:000302:711</t>
  </si>
  <si>
    <t>14:37:000310:343</t>
  </si>
  <si>
    <t>14:37:000305:270</t>
  </si>
  <si>
    <t>Собственность
14:37:000305:268-14/050/2025-4 от 01.08.2025</t>
  </si>
  <si>
    <t>Собственность
14:37:000305:318-14/050/2025-4 от 05.08.2025</t>
  </si>
  <si>
    <t>Собственность
14:37:000302:605-14/050/2025-3 от 05.08.2025</t>
  </si>
  <si>
    <t>Собственность
14:37:000305:272-14/050/2025-2 от 06.08.2025</t>
  </si>
  <si>
    <t>Собственность
14:37:000305:264-14/050/2025-4 от 07.08.2025</t>
  </si>
  <si>
    <t>Собственность
14:37:000302:570-14/050/2025-2 от 08.08.2025</t>
  </si>
  <si>
    <t>Собственность
14:37:000302:711-14/050/2025-7 от 08.08.2025</t>
  </si>
  <si>
    <t>Собственность
14:37:000310:343-14/050/2025-6 от 12.08.2025</t>
  </si>
  <si>
    <t>Собственность
14:37:000305:270-14/050/2025-2 от 12.08.2025</t>
  </si>
  <si>
    <t>Распоряжение о внесении изменений в реестр муниципальной собственности и казну ГП "Город Мирный" от 20.08.2025 г. № 336</t>
  </si>
  <si>
    <t>г. Мирный, ул. 50 лет Октября, дом 14, корпус 1, кв. 37, ком.2</t>
  </si>
  <si>
    <t>г. Мирный, ул. Ленинградский проспект, дом 34, корпус "Б", кв. 15</t>
  </si>
  <si>
    <t xml:space="preserve"> 14:37:000302:353</t>
  </si>
  <si>
    <t>собственность 14:37:000302:353-14/050/2025-4 от 13.08.2025</t>
  </si>
  <si>
    <t>Распоряжение от 03.09.2025 № 365 "О внесении изменений в реестр муниципальной собственности и казну ГП "Город Мирный"</t>
  </si>
  <si>
    <t>г. Мирный, ул. Ойунского, дом 33, ком. 10</t>
  </si>
  <si>
    <t>Собственность
№ 14:37:000302:791-14/050/2025-2
от 19.08.2025</t>
  </si>
  <si>
    <t>14:37:000302:791</t>
  </si>
  <si>
    <t>г. Мирный, ул. Ленинградский проспект, дом 40, корпус "А", кв. 1</t>
  </si>
  <si>
    <t>Собственность 20.08.2025
14:37:000302:568-14/050/2025-3</t>
  </si>
  <si>
    <t>14:37:000302:568</t>
  </si>
  <si>
    <t>г. Мирный, ул. Ленинградский проспект, дом 38, корпус "А", кв. 15</t>
  </si>
  <si>
    <t>Собственность
14:37:000302:604-14/050/2025-8
21.08.2025</t>
  </si>
  <si>
    <t>14:37:000302:604</t>
  </si>
  <si>
    <t>г. Мирный, ул. Ойунского, дом 35, кв. 10</t>
  </si>
  <si>
    <t>Собственность
14:37:000305:277-14/050/2025-2
22.08.2025</t>
  </si>
  <si>
    <t>14:37:000305:277</t>
  </si>
  <si>
    <t>г. Мирный, ул. Ойунского, дом 33, ком. 1</t>
  </si>
  <si>
    <t>Собственность
№ 14:37:000302:795-14/050/2025-2
от 23.08.2025</t>
  </si>
  <si>
    <t>14:37:000302:795</t>
  </si>
  <si>
    <t>г. Мирный, ул. Ленинградский проспект, дом 40, корпус "А", кв. 2</t>
  </si>
  <si>
    <t>Собственность 29.08.2025
14:37:000302:563-14/050/2025-2</t>
  </si>
  <si>
    <t>14:37:000302:563</t>
  </si>
  <si>
    <t>г. Мирный, ул. Ойунского, дом 33, ком. 11</t>
  </si>
  <si>
    <t>Собственность
№ 14:37:000302:794-14/050/2025-2
от 27.08.2025</t>
  </si>
  <si>
    <t>14:37:000302:794</t>
  </si>
  <si>
    <t>г. Мирный, ул. Ленинградский проспект, дом 36, корп. А, кв. 3</t>
  </si>
  <si>
    <t>Собственность
№ 14:37:000302:718-14/050/2025-3
от 29.08.2025</t>
  </si>
  <si>
    <t>14:37:000302:718</t>
  </si>
  <si>
    <t>г. Мирный, ул. Ленинградский проспект, дом 7, корпус "Б", кв. 31</t>
  </si>
  <si>
    <t>14:37:000310:400</t>
  </si>
  <si>
    <t>Собственность
№ 14:37:000310:400-14/050/2025-10
от 20.08.2025</t>
  </si>
  <si>
    <t>г. Мирный, ул. Ойунского, дом 35, кв. 6</t>
  </si>
  <si>
    <t>14:37:000305:267</t>
  </si>
  <si>
    <t>Распоряжение о внесении изменений в реестр муниципальной собственности и казну ГП "Город Мирный" от 06.06.2025 г. № 219</t>
  </si>
  <si>
    <t>Собственность
14:37:000305:267-14/050/2025-2
28.05.2025</t>
  </si>
  <si>
    <t>г. Мирный, ул. Ойунского, дом 35, кв. 9</t>
  </si>
  <si>
    <t>Распоряжение о внесении изменений в реестр муниципальной собственности и казну ГП "Город Мирный" от 08.09.2025 г. № 375</t>
  </si>
  <si>
    <t>Собственность
14:37:000305:276-14/050/2025-17
02.09.2025</t>
  </si>
  <si>
    <t>14:37:000305:276</t>
  </si>
  <si>
    <t>Постановление № 1668 от 12.09.2024 О передаче объекта основного средства "Экскаватор ЭО 2626" из МБУ "Мемориал" МО "Город Мирный" в хозяйственное ведение МУП "Коммунальщик" МО Город Мирный"</t>
  </si>
  <si>
    <t>МУП "Коммунальщик" ГП "Город Мирный"</t>
  </si>
  <si>
    <t>Распоряжение о внесении изменений в реестр муниципальной собственности и казну ГП "Город Мирный" от 30.09.2025 г. № 410</t>
  </si>
  <si>
    <t>14:37:000302:313</t>
  </si>
  <si>
    <t>14:37:000310:349</t>
  </si>
  <si>
    <t>14:37:000301:654</t>
  </si>
  <si>
    <t>14:37:000310:386</t>
  </si>
  <si>
    <t>14:37:000302:725</t>
  </si>
  <si>
    <t>14:37:000302:803</t>
  </si>
  <si>
    <t>14:37:000310:347</t>
  </si>
  <si>
    <t>Собственность
14:37:000302:313-14/050/2025-2 от 02.09.2025</t>
  </si>
  <si>
    <t>Собственность
14:37:000310:349-14/050/2025-2 от 03.09.2025</t>
  </si>
  <si>
    <t>Собственность
14:37:000301:654-14/050/2025-2 от 10.09.2025</t>
  </si>
  <si>
    <t>Собственность
14:37:000310:386-14/050/2025-2 от 11.09.2025</t>
  </si>
  <si>
    <t>Собственность
14:37:000302:725-14/050/2025-3 от 11.09.2025</t>
  </si>
  <si>
    <t>Собственность
14:37:000302:803-14/050/2025-2 от 11.09.2025</t>
  </si>
  <si>
    <t>Собственность
14:37:000310:347-14/050/2025-2 от 11.09.2025</t>
  </si>
  <si>
    <t>г. Мирный, ул. Комсомольская, дом 13, корпус "Б", кв. 7</t>
  </si>
  <si>
    <t>14:37:000311:204</t>
  </si>
  <si>
    <t>Распоряжение о внесении изменений в реестр муниципальной собственности и казну ГП "Город Мирный" от 08.10.2025 г. № 421</t>
  </si>
  <si>
    <t>собственность 14:37:000311:204-14/050/2025-3 от 30.09.202025</t>
  </si>
  <si>
    <t>г. Мирный, ул. Ленинградский проспект, дом 7, корпус "Б", кв. 41</t>
  </si>
  <si>
    <t>14:37:000310:381</t>
  </si>
  <si>
    <t>собственность 14:37:000310:381-14/050/2025-3 от 29.09.2025</t>
  </si>
  <si>
    <t>г. Мирный, ул. Ленинградский проспект, дом 40, корпус "А", кв. 3</t>
  </si>
  <si>
    <t>14:37:000302:569</t>
  </si>
  <si>
    <t>собственность 14:37:000302:569-14/050/2025-2 от 01.10.2025</t>
  </si>
  <si>
    <t>г. Мирный, ул. Аммосова, дом 20, кв. 31</t>
  </si>
  <si>
    <t>14:37:000301:800</t>
  </si>
  <si>
    <t>Распоряжение № 444 от 24.10.2025 О постановке на учет жилых помещений</t>
  </si>
  <si>
    <t>Собственность 15.10.2025
14:37:000301:800-14/050/2025-3</t>
  </si>
  <si>
    <t>собственность 14:37:000310:379-14/050/2025-5 от 08.10.2025</t>
  </si>
  <si>
    <t>14:37:000310:379</t>
  </si>
  <si>
    <t>г. Мирный, ул. Ленинградский проспект, дом 7, корпус "Б", кв. 42</t>
  </si>
  <si>
    <t>Распоряжение о внесении изменений в реестр муниципальной собственности и казну ГП "Город Мирный" от 27.10.2025 г. № 446</t>
  </si>
  <si>
    <t>г. Мирный, ул. Ленинградский проспект, дом 34, корпус "Б", кв. 2</t>
  </si>
  <si>
    <t>Собственность
№ 14:37:000310:340-14/050/2025-5
от 20.10.2025</t>
  </si>
  <si>
    <t>14:37:000310:340</t>
  </si>
  <si>
    <t>Распоряжение о внесении изменений в реестр муниципальной собственности и казну МО "Город Мирный" от 29.10.2025 г. № 455</t>
  </si>
  <si>
    <t>14:37:000307:1124</t>
  </si>
  <si>
    <t>г. Мирный, ул. Ленинградский проспект, дом 36, корпус "А", кв. 11</t>
  </si>
  <si>
    <t>Собственность
14:37:000307:1124-14/050/2025-6
15.10.2025</t>
  </si>
  <si>
    <t xml:space="preserve">Административное здание </t>
  </si>
  <si>
    <t>Постановление от 16.09.2025 № 1685 "О закреплении движимого имущества на праве оперативного управления МКУ "УЖКХ" ГП "Город Мирный"</t>
  </si>
  <si>
    <t>на территории объекта "г. Мирный, Благоустройство зоны отдыха на реке Ирелях в районе мкр. Заречный"</t>
  </si>
  <si>
    <t>количество этажей – 2, размерами в плане (в осях) 18,0мх4,8м. с высотой 1-го этажа в 3,1 м., высота 2-го этажа – переменная от 3,2м. до 3,87м. до низа кровельных панелей</t>
  </si>
  <si>
    <t>МКУ "УЖКХ" ГП "Город Мирный"</t>
  </si>
  <si>
    <t>Фальшфасад с фотопечатью на здание на лыжной базе «Заречная»</t>
  </si>
  <si>
    <t>Фальшфасад с фотопечатью на здание на базе отдыха «Чуоналыр»</t>
  </si>
  <si>
    <t>Фальшфасад с фотопечатью на здание на парковке аэропорта</t>
  </si>
  <si>
    <t>Баннер (3*6) с тематическим изображением «День победы»</t>
  </si>
  <si>
    <t>110138000204</t>
  </si>
  <si>
    <t>110138000205</t>
  </si>
  <si>
    <t>110138000206</t>
  </si>
  <si>
    <t>110138000201</t>
  </si>
  <si>
    <t>110138000203</t>
  </si>
  <si>
    <t>110138000202</t>
  </si>
  <si>
    <t>Распоряжение от 17.10.2025 № 435 "О принятии движимого имущества в казну 
ГП «Город Мирный» МР «Мирнинский район» Республики Саха (Якутия)"</t>
  </si>
  <si>
    <t>Заречный</t>
  </si>
  <si>
    <t>Чуоналыр</t>
  </si>
  <si>
    <t>Аэропорт</t>
  </si>
  <si>
    <t>14:37:000310:352</t>
  </si>
  <si>
    <t>Распоряжение о внесении изменений в реестр муниципальной собственности и казну ГП "Город Мирный" от 31.10.2025 г. № 460</t>
  </si>
  <si>
    <t>Собственность
14:37:000310:352-14/050/2025-3 от 21.10.2025</t>
  </si>
  <si>
    <t>14:37:000302:593</t>
  </si>
  <si>
    <t>Распоряжение о внесении изменений в реестр муниципальной собственности и казну ГП "Город Мирный" от 07.11.2025 г. № 471</t>
  </si>
  <si>
    <t>14:37:000307:1126</t>
  </si>
  <si>
    <t>14:37:000302:574</t>
  </si>
  <si>
    <t>г. Мирный, ул. Ойунского, дом 33, ком. 9</t>
  </si>
  <si>
    <t>14:37:000302:801</t>
  </si>
  <si>
    <t>Собственность
14:37:000302:801-14/050/2025-5 от 27.10.2025</t>
  </si>
  <si>
    <t>г. Мирный, ул. Ойунского, дом 35, кв. 4</t>
  </si>
  <si>
    <t>14:37:000305:273</t>
  </si>
  <si>
    <t>Собственность
14:37:000305:273-14/050/2025-7 от 27.10.2025</t>
  </si>
  <si>
    <t>14:37:000310:403</t>
  </si>
  <si>
    <t>Собственность
14:37:000310:403-14/050/2025-8 от 27.10.2025</t>
  </si>
  <si>
    <t>14:37:000302:565</t>
  </si>
  <si>
    <t>Собственность
14:37:000302:565-14/050/2025-2 от 27.10.2025</t>
  </si>
  <si>
    <t>14:37:000310:408</t>
  </si>
  <si>
    <t>Собственность
14:37:000310:408-14/050/2025-2 от 27.10.2025</t>
  </si>
  <si>
    <t>Располряжение от 25.11.2025 № 500 О постановке на учет жилых помещений</t>
  </si>
  <si>
    <t>Собственность
28.10.2025
14:37:000323:2754-14/050/2025-8</t>
  </si>
  <si>
    <t>г. Мирный, ул. Тихонова, дом 16, кв. 20</t>
  </si>
  <si>
    <t xml:space="preserve"> 14:37:000323:2754</t>
  </si>
  <si>
    <t>г. Мирный, ул. Тихонова, дом 12, кв. 69</t>
  </si>
  <si>
    <t>Собственность
29.10.2025
14:37:000323:3544-14/050/2025-6</t>
  </si>
  <si>
    <t>г. Мирный, ул. Ленинградский проспект, дом 13, кв. 8</t>
  </si>
  <si>
    <t>г. Мирный, ул. Ленинградский проспект, дом 13, кв. 14</t>
  </si>
  <si>
    <t>г. Мирный, ул. Ленинградский проспект, дом 13, кв. 19</t>
  </si>
  <si>
    <t>г. Мирный, ул. Ленинградский проспект, дом 13, кв. 20</t>
  </si>
  <si>
    <t>г. Мирный, ул. Ленинградский проспект, дом 13, кв. 22</t>
  </si>
  <si>
    <t>г. Мирный, ул. Ленинградский проспект, дом 13, кв. 27</t>
  </si>
  <si>
    <t>г. Мирный, ул. Ленинградский проспект, дом 13, кв. 28</t>
  </si>
  <si>
    <t>г. Мирный, ул. Ленинградский проспект, дом 13, кв. 34</t>
  </si>
  <si>
    <t>г. Мирный, ул. Ленинградский проспект, дом 13, кв. 37</t>
  </si>
  <si>
    <t>г. Мирный, ул. Ленинградский проспект, дом 13, кв. 51</t>
  </si>
  <si>
    <t>г. Мирный, ул. Ленинградский проспект, дом 13, кв. 52</t>
  </si>
  <si>
    <t>г. Мирный, ул. Ленинградский проспект, дом 13, кв. 55</t>
  </si>
  <si>
    <t>г. Мирный, ул. Ленинградский проспект, дом 13, кв. 57</t>
  </si>
  <si>
    <t>г. Мирный, ул. Ленинградский проспект, дом 13, кв. 60</t>
  </si>
  <si>
    <t>г. Мирный, ул. Ленинградский проспект, дом 13, кв. 65</t>
  </si>
  <si>
    <t>г. Мирный, ул. Ленинградский проспект, дом 13, кв. 71</t>
  </si>
  <si>
    <t>г. Мирный, ул. Ленинградский проспект, дом 13, кв. 77</t>
  </si>
  <si>
    <t>г. Мирный, ул. Ленинградский проспект, дом 13, кв. 80</t>
  </si>
  <si>
    <t>г. Мирный, ул. Ленинградский проспект, дом 13, кв. 86</t>
  </si>
  <si>
    <t>г. Мирный, ул. Ленинградский проспект, дом 13, кв. 87</t>
  </si>
  <si>
    <t>г. Мирный, ул. Ленинградский проспект, дом 13, кв. 90</t>
  </si>
  <si>
    <t>г. Мирный, ул. Ленинградский проспект, дом 13, кв. 95</t>
  </si>
  <si>
    <t>г. Мирный, ул. Ленинградский проспект, дом 13, кв. 98</t>
  </si>
  <si>
    <t>г. Мирный ул. Ленинградский проспект, дом 27, корп А, ком. 3</t>
  </si>
  <si>
    <t>г. Мирный ул. Ленинградский проспект, дом 40 корп. а, кв. 11</t>
  </si>
  <si>
    <t>г. Мирный, ул. Ленинградский проспект, дом 1, корп. 2, кв. 2</t>
  </si>
  <si>
    <t>г. Мирный, ул. Ленинградский проспект, дом 34, корп. Б, кв. 5</t>
  </si>
  <si>
    <t>г. Мирный, ул. Ойунского, дом 33, кв. 20</t>
  </si>
  <si>
    <t>г. Мирный, ул. Ленинградский проспект, дом 34, корп. Б, кв. 7</t>
  </si>
  <si>
    <t>г. Мирный, ул. Ойунского, дом 33, кв. 17</t>
  </si>
  <si>
    <t>г. Мирный, ул. Ленинградский проспект, дом 7, корп. Б, кв. 32</t>
  </si>
  <si>
    <t>г. Мирный, ул. Ленинградский проспект, дом 36, корп. А, кв. 7</t>
  </si>
  <si>
    <t>г. Мирный, ул. Ойунского, дом 33, ком. 15</t>
  </si>
  <si>
    <t>г. Мирный, ул. Ойунского, дом 35, кв. 8</t>
  </si>
  <si>
    <t>г. Мирный, ул. Ойунского, дом 25, кв. 6, ком. 3</t>
  </si>
  <si>
    <t>г. Мирный, ул. Ленинградский проспект, дом 38, корп. а, кв. 16</t>
  </si>
  <si>
    <t>г. Мирный, ул. Ойунского, дом 35, кв. 1</t>
  </si>
  <si>
    <t>г. Мирный, ул. Ойунского, дом 35, кв. 13</t>
  </si>
  <si>
    <t>г. Мирный, ул. Ленинградский проспект, дом 40, корп. А, кв. 4</t>
  </si>
  <si>
    <t>г. Мирный, ул. Ленинградский проспект, дом 36, корп. А, кв. 2</t>
  </si>
  <si>
    <t>г. Мирный, ул. Ленинградский проспект, дом 34, корп. б, кв. 9</t>
  </si>
  <si>
    <t>г. Мирный, ул. Ойунского, дом 35, кв. 16</t>
  </si>
  <si>
    <t>г. Мирный, ул. Ленинградский проспект, дом 34, корп. б, кв. 14</t>
  </si>
  <si>
    <t>г. Мирный, ул. Ленинградский проспект, дом 38, корп. а, кв. 3</t>
  </si>
  <si>
    <t>г. Мирный, ул. Ленинградский проспект, дом 38, корп. а, кв. 2</t>
  </si>
  <si>
    <t>г. Мирный, ул. Ленинградский проспект, дом 40, корп. А, кв. 8</t>
  </si>
  <si>
    <t>г. Мирный, ул. Ленинградский проспект, дом 7, корп. б, кв. 39</t>
  </si>
  <si>
    <t>г. Мирный, ул. Ленинградский проспект, дом 40, корп. А, кв. 9</t>
  </si>
  <si>
    <t>г. Мирный, ул. Ленинградский проспект, дом 7, корп. б, кв. 49</t>
  </si>
  <si>
    <t>г. Мирный, ул. Ленинградский проспект, дом 7, кв. 4</t>
  </si>
  <si>
    <t>Распоряжение № 96 от 17.03.2025 О внесении изменений в реестр муниципальной собственности и казну МО "Город Мирный"</t>
  </si>
  <si>
    <t>Собственность
14:37:000302:1719-14/050/2025-5
21.02.2025</t>
  </si>
  <si>
    <t>14:37:000302:1719</t>
  </si>
  <si>
    <t>г. Мирный, ул. Ойунского, дом 25, кв. 13</t>
  </si>
  <si>
    <t>Распоряжение о внесении изменений в реестр муниципальной собственности и казну МО "Город Мирный" от 19.04.2024 г. № 136</t>
  </si>
  <si>
    <t>Собственность
14:37:000305:315-14/050/2024-10
20.03.2024</t>
  </si>
  <si>
    <t>14:37:000305:315</t>
  </si>
  <si>
    <t>г. Мирный, ул. Ойунского, дом 27, кв. 6</t>
  </si>
  <si>
    <t xml:space="preserve"> 14:37:000302:1004</t>
  </si>
  <si>
    <t>Распоряжение № 294 от 12.08.2024 О внесении изменений в реестр муниципальной собственности и казну МО "Город Мирный"</t>
  </si>
  <si>
    <t>собственность 14:37:000302:1004-14/050/2024-2 от 05.08.2024</t>
  </si>
  <si>
    <t>г. Мирный, ул. Ойунского, дом 33, корп. А, кв. 1</t>
  </si>
  <si>
    <t>14:37:000305:212</t>
  </si>
  <si>
    <t>соглашение о выкупе изымаемого недвижимого имущества</t>
  </si>
  <si>
    <t>г. Мирный, ул. Строителей, дом 2, кв. 53</t>
  </si>
  <si>
    <t>14:37:000323:3544</t>
  </si>
  <si>
    <t>г. Мирный, ул. Ленинградский проспект, дом 7, корп. б, кв. 27</t>
  </si>
  <si>
    <t>Распоряжение о внесении изменений в реестр муниципальной собственности и казну МО "Город Мирный" от 28.11.2025 г. № 510</t>
  </si>
  <si>
    <t>14:37:000310:399</t>
  </si>
  <si>
    <t>Собственность
14:37:000310:399-14/050/2025-9
от 28.10.2025</t>
  </si>
  <si>
    <t>г. Мирный, ул. Ленинградский проспект, дом 7, кв. 56</t>
  </si>
  <si>
    <t>14:37:000302:1713</t>
  </si>
  <si>
    <t>Распоряжение от 08.12.2025 № 521 О постановке на учет жилого помещения</t>
  </si>
  <si>
    <t>Собственность 14:37:000302:1713-14/050/2025-23 от 01.12.2025</t>
  </si>
  <si>
    <t>14:37:000317:111</t>
  </si>
  <si>
    <t>собственность 14:37:000317:111-14/050/2025-3 от 21.11.2025</t>
  </si>
  <si>
    <t>Распоряжение О внесении изменений в реестр муниципальной собственности и казну ГП «Город Мирный» от 08.12.2025 № 522</t>
  </si>
  <si>
    <t>г. Мирный, ул. Ленинградский проспект, дом 7, корп. б, кв. 53</t>
  </si>
  <si>
    <t>г. Мирный, ул. Ленинградский проспект, дом 7, корп. б, кв. 7</t>
  </si>
  <si>
    <t>собственность 14:37:000310:374-14/050/2025-4 от 25.11.2025</t>
  </si>
  <si>
    <t>14:37:000310:374</t>
  </si>
  <si>
    <t>г. Мирный, ул. Ойунского, дом 33, ком. 3</t>
  </si>
  <si>
    <t>Собственность
№ 14:37:000302:797-14/050/2025-2
от 20.11.2025</t>
  </si>
  <si>
    <t>14:37:000302:797</t>
  </si>
  <si>
    <t>Постановление от 19.10.2020 № 1071 О закреплении недвижимого имущества на праве оперативного управления за МАУ "УСКиМП", Постановление от 30.12.2020 № 1378 О внесении изменений в Постановление городской Администрации от 19.10.2020 № 1071 "О закреплении недвижимого имущсетва и сособо ценного имущества на праве оперативного управления за МАУ "УСКиМП" МО "Город Мирный", Постановление № 261 от 03.03.2021 О внесении изменений в Постановление городской Администрации от 19.10.2020 № 1071 "О закреплении недвижимого имущсетва и сособо ценного имущества на праве оперативного управления за МАУ "УСКиМП" МО "Город Мирный"</t>
  </si>
  <si>
    <t>1101380002025-1101380002036</t>
  </si>
  <si>
    <t>1101360002451</t>
  </si>
  <si>
    <t>Деревянная песочница</t>
  </si>
  <si>
    <t>Пункт узла учета тепловой энергии ЛБ</t>
  </si>
  <si>
    <t>Блочно-модульная деревянная лестница</t>
  </si>
  <si>
    <t>Конструкция из металлической опоры и бетонного основания</t>
  </si>
  <si>
    <t>Светодиодный шатер для новогодней ели</t>
  </si>
  <si>
    <t>Постановление О передаче основных средств в оперативное управление МАУ "УСКиМП" ГП "Город Мирный" от 12.12.2025 № 2373</t>
  </si>
  <si>
    <t>Оперативное управление</t>
  </si>
  <si>
    <t xml:space="preserve">Зона отдыха на реке Ирелях </t>
  </si>
  <si>
    <t>Граница раздела балансовой принадлежности и эксплуатационной ответственности сетей Лыжной базы </t>
  </si>
  <si>
    <t>Зона отдыха на реке Ирелях</t>
  </si>
  <si>
    <t>14:37:000324:925</t>
  </si>
  <si>
    <t>Благоустройство дворовой территории (ул. Комсомольская д. 4)</t>
  </si>
  <si>
    <t>Постановление О передаче движимого имущества из МКУ "УЖКХ" ГП "Город Мирный" в казну ГП "Город Мирный" от 23.12.2025 № 2448</t>
  </si>
  <si>
    <t>г. Мирный, ул. Комсомольская д. 4</t>
  </si>
  <si>
    <t>Щит информационный (Ботанический сад)</t>
  </si>
  <si>
    <t>Постановление О передаче движимого имущества из МКУ "УЖКХ" ГП "Город Мирный" в казну ГП "Город Мирный" от 23.12.2025 № 2449</t>
  </si>
  <si>
    <t>Ботанический сад, 12 квартал г. Мирный</t>
  </si>
  <si>
    <t>Комплекс умный пешеходный переход ул. Советская р-он магазина «Культспорттовары»</t>
  </si>
  <si>
    <t>Комплекс умный пешеходный переход ул. Ойунского район «Ботанического сада»</t>
  </si>
  <si>
    <t>Комплекс умный пешеходный переход с дополнительным оборудованием ул. Комсомольская</t>
  </si>
  <si>
    <t>167 450,00</t>
  </si>
  <si>
    <t>Постановление от 23.12.2025 № 2450 "О передаче основных средств в оперативное управление МКУ "УЖКХ" ГП "Город Мирный"</t>
  </si>
  <si>
    <t>ул. Советская р-он магазина «Культспорттовары»</t>
  </si>
  <si>
    <t>ул. Ойунского район «Ботанического сада»</t>
  </si>
  <si>
    <t>Договор на приобретение, поставку Комплекса умный переходный переход от 28.07.2023 № 48/23-Д</t>
  </si>
  <si>
    <t>Договор на приобретение и поставку комплекса умный переходный переход с дополнительным оборудованием от 27.07.2023 № 47/23-Д</t>
  </si>
  <si>
    <t>Гобопроектор на пешеходном переходе ул. Ленина (район мирового суда)</t>
  </si>
  <si>
    <t>Гобопроектор на пешеходном переходе ул. Ленина (район политехнического лицея) опора 20</t>
  </si>
  <si>
    <t>Гобопроектор на пешеходном переходе ул. Аммосова (ТД Айсберг) опора 7</t>
  </si>
  <si>
    <t>Гобопроектор на пешеходном переходе ул. Советская (район магазин Кристина)</t>
  </si>
  <si>
    <t>Гобопроектор на пешеходном переходе ул. Советская (район Драконов)</t>
  </si>
  <si>
    <t>Гобопроектор на пешеходном переходе ул. Павлова 8 (остановка Больница)</t>
  </si>
  <si>
    <t>Гобопроектор на пешеходном переходе ул. 40 лет Октября (1 Школа)</t>
  </si>
  <si>
    <t>Гобопроектор на пешеходном переходе ул. Тихонова (ТУСМ)</t>
  </si>
  <si>
    <t>Гобопроектор на пешеходном переходе Ленинградский проспект (8 школа)</t>
  </si>
  <si>
    <t>317 482,31</t>
  </si>
  <si>
    <t>268 322,93</t>
  </si>
  <si>
    <t>233 537,46</t>
  </si>
  <si>
    <t>231 911,62</t>
  </si>
  <si>
    <t>231 498,36</t>
  </si>
  <si>
    <t>250 529,91</t>
  </si>
  <si>
    <t>333 443,94</t>
  </si>
  <si>
    <t>267 109,08</t>
  </si>
  <si>
    <t>303 331,04</t>
  </si>
  <si>
    <t>Постановление от 23.12.2025 № 2451 "О передаче основных средств в оперативное управление МКУ "УЖКХ" ГП "Город Мирный"</t>
  </si>
  <si>
    <t>ул. Ленина (район мирового суда)</t>
  </si>
  <si>
    <t>ул. Ленина (район политехнического лицея) опора 20</t>
  </si>
  <si>
    <t>ул. Аммосова (ТД Айсберг) опора 7</t>
  </si>
  <si>
    <t>ул. Советская (район магазин Кристина)</t>
  </si>
  <si>
    <t>ул. Советская (район Драконов)</t>
  </si>
  <si>
    <t>ул. Павлова 8 (остановка Больница)</t>
  </si>
  <si>
    <t>ул. 40 лет Октября (1 Школа)</t>
  </si>
  <si>
    <t>ул. Тихонова (ТУСМ)</t>
  </si>
  <si>
    <t>Ленинградский проспект (8 школа)</t>
  </si>
  <si>
    <t>Муниципальный контракт на приобретение, поставку и установку гобопроекторов на пешеходных переходах от 21.07.2025 № 33/25-МК</t>
  </si>
  <si>
    <t>Евроконтейнер для ТКО</t>
  </si>
  <si>
    <t>Клетка-ловушка для собак. ТД ВЕТ</t>
  </si>
  <si>
    <t>Вольер с будками</t>
  </si>
  <si>
    <t>6 405 000,00</t>
  </si>
  <si>
    <t>598 900,14</t>
  </si>
  <si>
    <t>350 000,00</t>
  </si>
  <si>
    <t>3 000 000,00</t>
  </si>
  <si>
    <t>Постановление от 23.12.2025 № 2452 "О передаче основных средств в оперативное управление МКУ "УЖКХ" ГП "Город Мирный"</t>
  </si>
  <si>
    <t>Муниципальный контракт на поставку евроконтейнеров для твердых коммунальных отходов от 21.10.2024 № 41/24-МК</t>
  </si>
  <si>
    <t>Муниципальный контракт на приобретение (изготовление) клеток-ловушек для собак от 20.11.2024 № 51/24-МК</t>
  </si>
  <si>
    <t>Договор на выполнение работ: «Устройство вольеров 10 шт.» от 25.02.2025 № 8/25-Д</t>
  </si>
  <si>
    <t>Договор на выполнение работ: «Устройство вольеров 5 шт.» от 19.03.2025 № 13/25-Д</t>
  </si>
  <si>
    <t>Муниципальный контракт на приобретение (изготовление) и установку вольеров с будками от 05.12.2024 № 56/24-МК</t>
  </si>
  <si>
    <t xml:space="preserve">Светодиодная гирлянда в комплекте </t>
  </si>
  <si>
    <t xml:space="preserve">Светодиодная фигура «Леденец Трость» </t>
  </si>
  <si>
    <t>Светодиодная фигура «Конфетка Карамель»</t>
  </si>
  <si>
    <t>Светодиодная фигура «Конфетка»</t>
  </si>
  <si>
    <t>Светодиодная фигура «Леденец»</t>
  </si>
  <si>
    <t>Постановление О передаче основных средств в оперативное управление МАУ "УСКиМП" ГП "Город Мирный" от 24.12.2025 № 2481</t>
  </si>
  <si>
    <t>153 950,00</t>
  </si>
  <si>
    <t>159 450,00</t>
  </si>
  <si>
    <t>195 250,00</t>
  </si>
  <si>
    <t>175 400,00</t>
  </si>
  <si>
    <t>Новогодняя ель на Верхнем поселке с дальнейшей передачей в пользование в АК «АЛРОСА» (ПАО) МУАД</t>
  </si>
  <si>
    <t>Центральная ель на площадь Ленина</t>
  </si>
  <si>
    <t>Договор от 20.11.2025 
№ 122/25 с ООО «Завод консолей»</t>
  </si>
  <si>
    <t>Договор от 07.11.2025 
№ 110/25 с ООО «Феникс»</t>
  </si>
  <si>
    <t>г. Мирный, ул. Тихонова, дом 16, корпус а, кв. 156</t>
  </si>
  <si>
    <t>14:37:000323:3243</t>
  </si>
  <si>
    <t>Собственность от 02.12.2025 № 14:37:000323:3243-14/050/2025-3</t>
  </si>
  <si>
    <t>Распоряжение № 565 от 30.12.2025 О постановке на учет жилых помещений</t>
  </si>
  <si>
    <t>г. Мирный, ул. Павлова, дом 8, кв. 48</t>
  </si>
  <si>
    <t>Собственность от 16.12.2025 14:37:000323:5721-14/050/2025-8</t>
  </si>
  <si>
    <t>14:37:000323:5721</t>
  </si>
  <si>
    <t>Собственность от 15.12.2025 № 14:37:000323:2269-14/050/2025-2</t>
  </si>
  <si>
    <t>14:37:000323:2269</t>
  </si>
  <si>
    <t>г. Мирный, ул. Советская, дом 18, кв. 115</t>
  </si>
  <si>
    <t>г. Мирный, ул. Ленинградский проспект, дом 11, корпус 1, кв. 163</t>
  </si>
  <si>
    <t>Собственность от 24.12.2025 № 14:37:000314:375-14/050/2025-27</t>
  </si>
  <si>
    <t>14:37:000314:375</t>
  </si>
  <si>
    <t>г. Мирный, ул. Ленинградский проспект, дом 40, корпус а, кв. 6</t>
  </si>
  <si>
    <t>14:37:000302:572</t>
  </si>
  <si>
    <t>Собственность 16.12.2025
14:37:000302:572-14/050/2025-3</t>
  </si>
  <si>
    <t>Распоряжение о внесении изменений в реестр муниципальной собственности и казну ГП "Город Мирный" от 30.12.2025 г. № 566</t>
  </si>
  <si>
    <t>г. Мирный, ул. Ленинградский проспект, дом 7, корпус б, кв. 47</t>
  </si>
  <si>
    <t xml:space="preserve"> 14:37:000317:130</t>
  </si>
  <si>
    <t>Собственность 14:37:000317:130-14/050/2025-4 от 17.12.2025</t>
  </si>
  <si>
    <t>г. Мирный, ул. Ленинградский проспект, дом 7, кв. 38</t>
  </si>
  <si>
    <t>Собственность 18.12.2025
14:37:000302:1711-14/050/2025-3</t>
  </si>
  <si>
    <t>14:37:000302:1711</t>
  </si>
  <si>
    <t>земельный участок 14:37:000223:1455</t>
  </si>
  <si>
    <t>РФ, РС(Я), м.р-н Мирнинский, г.п. город Мирный, г. Мирный, ул. Дачная, з/у 1б</t>
  </si>
  <si>
    <t>14:37:000223:1455</t>
  </si>
  <si>
    <t>Распоряжение городской Администрации от 29.12.2025 № 564 "О принятии в реестр муниципальной собственности и казну ГП "Город Мирный" земельного участка с кадастровым номером 14:37:000223:1455"</t>
  </si>
  <si>
    <t>14:37:000223:1455-14/050/2020-2</t>
  </si>
  <si>
    <t>земельный участок 14:37:000220:250</t>
  </si>
  <si>
    <t>РФ, РС(Я), м.р-н Мирнинский, г.п. город Мирный, г. Мирный, площадка Хвостохранилища, з/у 6</t>
  </si>
  <si>
    <t>14:37:000220:250</t>
  </si>
  <si>
    <t>Распоряжение городской Администрации от 17.12.2025 № 537 "О принятии в реестр муниципальной собственности и казну ГП "Город Мирный" земельных участков с кадастровыми номерами 14:37:000220:250"</t>
  </si>
  <si>
    <t>14:37:000220:250-14/050/2020-3</t>
  </si>
  <si>
    <t>земельный участок 14:37:000224:401</t>
  </si>
  <si>
    <t>РФ, РС(Я), м.р-н Мирнинский, г.п. город Мирный, г. Мирный, ул. Куницына, з/у 16/1</t>
  </si>
  <si>
    <t>Распоряжение городской Администрации от 17.12.2025 № 538 "О принятии в реестр муниципальной собственности и казну ГП "Город Мирный" земельных участков с кадастровыми номерами 14:37:000224:401"</t>
  </si>
  <si>
    <t>14:37:000224:401</t>
  </si>
  <si>
    <t>14:37:000224:401-14/050/2025-2</t>
  </si>
  <si>
    <t>Распоряжение о передаче движимого имущества из МКУ "УЖКХ" МО "Город Мирный" в казну МО "Город Мирный" Мирнинского района Республике Саха (Якутия) и внесении изменений в реестр муниципальной собственности и казну МО "Город Мирный" от 12.12.2024 № 2351 / Постановление от 18.12.2025 № 2423 О передаче вложений из МКУ "УЖКХ" ГП "Город Мирный" в казну ГП "Город Мирный"</t>
  </si>
  <si>
    <t>г. Мирный, ул. 50 лет Октября, дом 1, кв. 36</t>
  </si>
  <si>
    <t>14:37:000111:1016</t>
  </si>
  <si>
    <t>Собственность от 30.12.2025
14:37:000111:1016-14/050/2025-3</t>
  </si>
  <si>
    <t>Распоряжение № 12 от 16.01.2026 О постановке на учет жилого помещения</t>
  </si>
  <si>
    <t>Нежилое здание</t>
  </si>
  <si>
    <t>Распоряжение о внесении изменений в реестр муниципальной собственности и казну МО "Город Мирный" от 06.05.2024 № 156</t>
  </si>
  <si>
    <t>г. Мирный, пер. Молодежный, д. 2</t>
  </si>
  <si>
    <t>14:37:000306:240</t>
  </si>
  <si>
    <t>казна</t>
  </si>
  <si>
    <t>Собственность
№ 14:37:000306:240-14/050/2024-3</t>
  </si>
  <si>
    <t>от 12.04.2024</t>
  </si>
  <si>
    <t>992,5 кв.м.</t>
  </si>
  <si>
    <t>Детская площадка с игровым комплексом "Белаз"</t>
  </si>
  <si>
    <t>Постановление "О передаче движимого имущества из МКУ "УЖКХ" ГП "Город Мирный" в казну ГП "Город Мирный" от 30.12.2025 № 2513</t>
  </si>
  <si>
    <t>14:37:000305:51</t>
  </si>
  <si>
    <t>земельный участок 14:37:000305:51</t>
  </si>
  <si>
    <t>Распоряжение городской Администрации от 15.01.2026 № 11 "О принятии в реестр муниципальной собственности и казну ГП "Город Мирный" земельного участка с кадастровым номером 14:37:000305:51"</t>
  </si>
  <si>
    <t>РФ, РС(Я), м.р-н Мирнинский, г.п. город Мирный, г. Мирный, ул. 40 лет Октября, з/у 11</t>
  </si>
  <si>
    <t>14:37:000305:51-14/050/2025-4</t>
  </si>
  <si>
    <t>земельный участок 14:37:000226:794</t>
  </si>
  <si>
    <t>РФ, РС(Я), м.р-н Мирнинский, г.п. город Мирный, г. Мирный, ул. Майская, з/у 9/1</t>
  </si>
  <si>
    <t>14:37:000226:794</t>
  </si>
  <si>
    <t>Распоряжение городской Администрации от 15.01.2026 № 9 "О принятии в реестр муниципальной собственности и казну ГП "Город Мирный" земельного участка с кадастровым номером 14:37:000226:794"</t>
  </si>
  <si>
    <t>14:37:000226:794-14/050/2019-2</t>
  </si>
  <si>
    <t>земельный участок 14:37:000226:1065</t>
  </si>
  <si>
    <t>РФ, РС(Я), м.р-н Мирнинский, г.п. город Мирный, г. Мирный, ул. Рябиновая, з/у 1а/1</t>
  </si>
  <si>
    <t>14:37:000226:1065</t>
  </si>
  <si>
    <t>Распоряжение городской Администрации от 15.01.2026 № 6 "О принятии в реестр муниципальной собственности и казну ГП "Город Мирный" земельного участка с кадастровым номером 14:37:000226:1065"</t>
  </si>
  <si>
    <t>14:37:000223:1065-14/050/2025-2</t>
  </si>
  <si>
    <t xml:space="preserve"> 23.12.2020</t>
  </si>
  <si>
    <t>14:37:000320:209</t>
  </si>
  <si>
    <t>Собственность, 14:37:000320:209-14/050/2026-1</t>
  </si>
  <si>
    <t>Собственность
14:37:000302:2179-14/050/2026-1
02.02.2026</t>
  </si>
  <si>
    <t>14:37:000302:2179</t>
  </si>
  <si>
    <t>Нежилое здание кафе "Уют"</t>
  </si>
  <si>
    <t>г. Мирный, ул. Московская</t>
  </si>
  <si>
    <t>14:37:000309:51</t>
  </si>
  <si>
    <t>Распоряжение о постановке на учет нежилого здания кафе "Уют" от 04.02.2026 № 40</t>
  </si>
  <si>
    <t>собственность от 05.11.2025 № 14:37:000309:51-14/050/2025-3</t>
  </si>
  <si>
    <t>земельный участок 14:37:000223:1936</t>
  </si>
  <si>
    <t>земельный участок 14:37:000323:6062</t>
  </si>
  <si>
    <t>РФ, РС(Я), м.р-н Мирнинский, г.п. город Мирный, г. Мирный, улица Северная, з/у 1а</t>
  </si>
  <si>
    <t>РФ, РС(Я), м.р-н Мирнинский, г.п. город Мирный, г. Мирный, улица Советская, з/у 11а/1</t>
  </si>
  <si>
    <t>14:37:000223:1936</t>
  </si>
  <si>
    <t>14:37:000323:6062</t>
  </si>
  <si>
    <t>Распоряжение городской Администрации от 10.02.2026 № 55 "О принятии в реестр муниципального имущества и казну ГП "Город Мирный" земельного участка с кадастровым номером 14:37:000223:1936"</t>
  </si>
  <si>
    <t>Распоряжение городской Администрации от 10.02.2026 № 56 "О принятии в реестр муниципального имущества и казну ГП "Город Мирный" земельного участка с кадастровым номером 14:37:000323:6062"</t>
  </si>
  <si>
    <t>14:37:000223:1936-14/050/2026-2</t>
  </si>
  <si>
    <t>№ 14:37:000323:6062-14/050/2026-2</t>
  </si>
  <si>
    <t>земельный участок 14:37:000226:1064</t>
  </si>
  <si>
    <t>РФ, РС(Я), м.р-н Мирнинский, г.п. город Мирный, г. Мирный, улица Майская, з/у 1б</t>
  </si>
  <si>
    <t>Распоряжение городской Администрации от 05.02.2026 № 47 "О принятии в реестр муниципального имущества и казну ГП "Город Мирный" земельного участка с кадастровым номером 14:37:000226:1064"</t>
  </si>
  <si>
    <t>14:37:000226:1064-14/050/2025-2</t>
  </si>
  <si>
    <t>г. Мирный, ул. Ленинградский проспект, дом 7, кв. 23</t>
  </si>
  <si>
    <t>14:37:000302:1716</t>
  </si>
  <si>
    <t>Распоряжение о внесении изменений в реестр муниципальной собственности и казну ГП "Город Мирный" от 17.02.2026 г. № 69</t>
  </si>
  <si>
    <t>г. Мирный, ул. Ленинградский проспект, дом 7, корп. б, кв. 16</t>
  </si>
  <si>
    <t>14:37:000310:394</t>
  </si>
  <si>
    <t xml:space="preserve"> 14:37:000310:376</t>
  </si>
  <si>
    <t>Распоряжение о внесении изменений в реестр муниципальной собственности и казну МО "Город Мирный" от 11.02.2026 г. № 58</t>
  </si>
  <si>
    <t>Собственность от 01.12.2025 № 14:37:000310:376-14/050/2025-18</t>
  </si>
  <si>
    <t>14:37:000302:571</t>
  </si>
  <si>
    <t>Собственность от 30.12.2025
14:37:000302:571-14/050/2025-3</t>
  </si>
  <si>
    <t>г. Мирный, ул. Ленинградский проспект, дом 7, корпус б, кв. 15</t>
  </si>
  <si>
    <t>г. Мирный, ул. Ленинградский проспект, дом 40, корпус а, кв. 10</t>
  </si>
  <si>
    <t>14:37:000302:594</t>
  </si>
  <si>
    <t>г. Мирный, ул. Ленинградский проспект, дом 38, корпус а, кв. 5</t>
  </si>
  <si>
    <t>Собственность от 30.12.2025
14:37:000302:594-14/050/2025-2</t>
  </si>
  <si>
    <t>14:37:000302:599</t>
  </si>
  <si>
    <t>г. Мирный, ул. Ленинградский проспект, дом 38, корпус а, кв. 10</t>
  </si>
  <si>
    <t>Собственность от 30.12.2025
14:37:000302:599-14/050/2025-2</t>
  </si>
  <si>
    <t>14:37:000310:342</t>
  </si>
  <si>
    <t>г. Мирный, ул. Ленинградский проспект, дом 34, корпус б, кв. 4</t>
  </si>
  <si>
    <t xml:space="preserve">Собственность от 30.12.2025
14:37:000310:342-14/050/2025-3 </t>
  </si>
  <si>
    <t>14:37:000307:1125</t>
  </si>
  <si>
    <t>г. Мирный, ул. Ленинградский проспект, дом 38, корпус а, кв. 13</t>
  </si>
  <si>
    <t>14:37:000305:275</t>
  </si>
  <si>
    <t>г. Мирный, ул. Ойунского, дом 35, кв.  7</t>
  </si>
  <si>
    <t>14:37:000305:263</t>
  </si>
  <si>
    <t>г. Мирный, ул. Ойунского, дом 35, кв.  14</t>
  </si>
  <si>
    <t xml:space="preserve">Собственность от 21.01.2026
14:37:000305:263-14/050/2026-3
</t>
  </si>
  <si>
    <t>14:37:000310:398</t>
  </si>
  <si>
    <t>г. Мирный, ул. Ленинградский проспект, дом 7, корпус б, кв. 26</t>
  </si>
  <si>
    <t>14:37:000310:380</t>
  </si>
  <si>
    <t>г. Мирный, ул. Ленинградский проспект, дом 7, корпус б, кв. 36</t>
  </si>
  <si>
    <t>Договор купли-продажи арендуемого имущества от 15.07.2024 № 03/24-П</t>
  </si>
  <si>
    <t>14:16:050101:1191</t>
  </si>
  <si>
    <t>14:16:050101:1189</t>
  </si>
  <si>
    <t>14:16:050101:1190</t>
  </si>
  <si>
    <t>Решение Мирнинского районного суда РС (Я) от 01.03.2018 № 2-161/2018 (бесхоз)</t>
  </si>
  <si>
    <t>Собственность от 21.01.2026
14:37:000305:275-14/050/2026-2</t>
  </si>
  <si>
    <t>Собственность от 12.02.2026
14:37:000310:394-14/050/2026-2</t>
  </si>
  <si>
    <t>Собственность от 13.02.2026
14:37:000302:1716-14/050/2026-2</t>
  </si>
  <si>
    <t>Собственность от 29.12.2025
№ 14:37:000310:380-14/050/2025-5</t>
  </si>
  <si>
    <t>Собственность от 22.01.2026
№ 14:37:000310:398-14/050/2026-2</t>
  </si>
  <si>
    <t>Собственность от 12.01.2026
14:37:000307:1125-14/050/2026-4</t>
  </si>
  <si>
    <t>14:37:000302:716</t>
  </si>
  <si>
    <t>Собственность
14:37:000302:716-14/050/2026-7
25.02.2026</t>
  </si>
  <si>
    <t>Распоряжение о внесении изменений в реестр муниципальной собственности и казну ГП "Город Мирный" от 02.03.2026 г. № 81</t>
  </si>
  <si>
    <t>г. Мирный, ул. Ленинградский проспект, дом 36, корп. а, кв. 15</t>
  </si>
  <si>
    <t>РФ, РС(Я), м.р-н Мирнинский, г.п. город Мирный, г. Мирный, ш. Чернышевское, з/у 12а</t>
  </si>
  <si>
    <t>14:37:000105:439</t>
  </si>
  <si>
    <t>Распоряжение городской Администрации от 27.02.2026 № 79 "О принятии в реестр муниципального имущества и казну ГП "Город Мирный" земельного участка с кадастровым номером 14:37:000105:439"</t>
  </si>
  <si>
    <t>14:37:000105:439-14/050/2026-8</t>
  </si>
  <si>
    <t>г. Мирный, ул. Ойунского, дом 33, ком. 19</t>
  </si>
  <si>
    <t>14:37:000302:793</t>
  </si>
  <si>
    <t>Распоряжение о внесении изменений в реестр муниципальной собственности и казну ГП "Город Мирный" от 25.02.2026 г. № 75</t>
  </si>
  <si>
    <t>Собственность
14:37:000302:793-14/050/2026-7 от 13.02.2026</t>
  </si>
  <si>
    <t>г. Мирный, ул. Ленинградский проспект, дом 7, корпус б, кв. 48</t>
  </si>
  <si>
    <t xml:space="preserve"> 14:37:000310:378</t>
  </si>
  <si>
    <t>собственность 14:37:000310:378-14/050/2026-2 от 27.02.2026</t>
  </si>
  <si>
    <t>Распоряжение о внесении изменений в реестр муниципальной собственности и казну ГП "Город Мирный" от 10.03.2026 г. № 93</t>
  </si>
  <si>
    <t>г. Мирный, ул. Ленинградский проспект, дом 40, корп. а, кв. 14</t>
  </si>
  <si>
    <t>Собственность
14:37:000302:576-14/050/2026-2
26.02.2026</t>
  </si>
  <si>
    <t>14:37:000302:576</t>
  </si>
  <si>
    <t>земельный участок 14:37:000220:269</t>
  </si>
  <si>
    <t>РФ, РС(Я), м.р-н Мирнинский, г.п. город Мирный, г. Мирный, ул. Звездная, з/у 11/2</t>
  </si>
  <si>
    <t>14:37:000220:269</t>
  </si>
  <si>
    <t>Распоряжение городской Администрации от 12.03.2026 № 100 "О принятии в реестр муниципального имущества и казну ГП "Город Мирный" земельного участка с кадастровым номером 14:37:000220:269"</t>
  </si>
  <si>
    <t>№ 14:37:000220:269-14/050/2026-2</t>
  </si>
  <si>
    <t>2-я очередь кладбища</t>
  </si>
  <si>
    <t>г. Мирный, ул. Ойунского, дом 35, кв. 15</t>
  </si>
  <si>
    <t>Распоряжение о внесении изменений в реестр муниципальной собственности и казну ГП "Город Мирный" от 30.03.2026 г. № 120</t>
  </si>
  <si>
    <t>Собственность
14:37:000305:262-14/050/2026-4
24.03.2026</t>
  </si>
  <si>
    <t>14:37:000305:262</t>
  </si>
  <si>
    <t>земельный участок 14:37:000223:2856</t>
  </si>
  <si>
    <t>РФ, РС(Я), м.р-н Мирнинский, г.п. город Мирный, г. Мирный, ул. Северная, з/у 2а</t>
  </si>
  <si>
    <t>14:37:000223:2856</t>
  </si>
  <si>
    <t>Распоряжение городской Администрации от 27.03.2026 № 117 "О принятии в реестр муниципального имущества и казну ГП "Город Мирный" земельного участка с кадастровым номером 14:37:000223:2856"</t>
  </si>
  <si>
    <t>№ 14:37:000223:2856-14/050/2026-2</t>
  </si>
  <si>
    <t>земельный участок 14:37:000223:2855</t>
  </si>
  <si>
    <t>РФ, РС(Я), м.р-н Мирнинский, г.п. город Мирный, г. Мирный, ул. Обогатителей, з/у 1а/1</t>
  </si>
  <si>
    <t>14:37:000223:2857</t>
  </si>
  <si>
    <t>14:37:000223:2855</t>
  </si>
  <si>
    <t>Распоряжение городской Администрации от 27.03.2026 № 118 "О принятии в реестр муниципального имущества и казну ГП "Город Мирный" земельного участка с кадастровым номером 14:37:000223:2855"</t>
  </si>
  <si>
    <t>№ 14:37:000223:2855-14/050/2026-2</t>
  </si>
  <si>
    <t>земельный участок 14:37:000223:2857</t>
  </si>
  <si>
    <t>РФ, РС(Я), м.р-н Мирнинский, г.п. город Мирный, г. Мирный, ул. Северная, з/у 1а/1</t>
  </si>
  <si>
    <t>Распоряжение городской Администрации от 27.03.2026 № 119 "О принятии в реестр муниципального имущества и казну ГП "Город Мирный" земельного участка с кадастровым номером 14:37:000223:2857"</t>
  </si>
  <si>
    <t>№ 14:37:000223:2857-14/050/2026-2</t>
  </si>
  <si>
    <t>г. Мирный, ул. Ленинградский проспект, дом 7, ком. 27/2</t>
  </si>
  <si>
    <t>14:37:000302:2176</t>
  </si>
  <si>
    <t>Распоряжение о внесении изменений в реестр муниципальной собственности и казну ГП "Город Мирный" от 01.04.2026 г. № 126</t>
  </si>
  <si>
    <t>Собственность
14:37:000302:2176-14/050/2026-3
27.03.2026</t>
  </si>
  <si>
    <t>г. Мирный, ул. Тихонова, дом 8, кв. 16</t>
  </si>
  <si>
    <t>14:37:000323:4038</t>
  </si>
  <si>
    <t>Собственность 01.04.2026
14:37:000323:4038-14/050/2026-1</t>
  </si>
  <si>
    <t>Распоряжение "О постановке на учет жилого помещения" от 06.04.2026 № 128</t>
  </si>
  <si>
    <t>Передаточный акт № 16/2 от 01.01.2015 / Распоряжение о внесении изменений в состав движимого имущества казны этнографического комплекса «Земля Олонхо» и реестр муниципальной собственности ГП «Город Мирный» МР «Мирнинский район» Республики Саха (Якутия) от 09.04.2026 № 131</t>
  </si>
  <si>
    <t>Городское поселение "Город Мирный" муниципального района "Мирнинский район" Республики
Саха (Якутия)</t>
  </si>
  <si>
    <t>Городское поселение "Город Мирный" муниципального района "Мирнинский район" Республики Саха (Якутия)</t>
  </si>
  <si>
    <t>Автодорога г. Мирный-Чернышевский (до свалки)</t>
  </si>
  <si>
    <t>здание</t>
  </si>
  <si>
    <t>объект незавершенного строительства</t>
  </si>
  <si>
    <t>нежилое</t>
  </si>
  <si>
    <t>14:37:000111:197-14/050/2023-1</t>
  </si>
  <si>
    <t xml:space="preserve">Концессия </t>
  </si>
  <si>
    <t>14:37:000000:2206-14/050/2024-3</t>
  </si>
  <si>
    <t>Родовая община коренных малочисленных народов Севера (эвенков) "ОЛОМ" (Брод), ИНН: 1433015979,
ОГРН: 1021400971437</t>
  </si>
  <si>
    <t>Концессионное соглашение, № 1б/кс, выдан 31.08.2022, АМО "Город Мирный"</t>
  </si>
  <si>
    <t>срок по 31.03.2041 г</t>
  </si>
  <si>
    <t>г.Мирный ул. Экспедиционная,1</t>
  </si>
  <si>
    <t>Аренда</t>
  </si>
  <si>
    <t>14-01/36-08/2003-0422</t>
  </si>
  <si>
    <t xml:space="preserve">14:37:000000:2207-14/050/2024-3 </t>
  </si>
  <si>
    <t>по 31.03.2041</t>
  </si>
  <si>
    <t>объект на территории городского парка балансовая стомость увеличена 53 727 + 31 325 000= 31 378 727 (Распоряжение от 28.12.2018 № 577 "О принятии капитальных вложений на увеличение балансовой стоимости монумента "Трубка Мир")</t>
  </si>
  <si>
    <t>Жилое</t>
  </si>
  <si>
    <t>Нежилое</t>
  </si>
  <si>
    <t>14:37:000304:300</t>
  </si>
  <si>
    <t>14:37:000304:301</t>
  </si>
  <si>
    <t>14:37:000304:304</t>
  </si>
  <si>
    <t>Собственность
№ 14:37:000228:192-14/050/2024-1
от 03.06.2024</t>
  </si>
  <si>
    <t>14:37:000228:191</t>
  </si>
  <si>
    <t>Собственность
№ 14:37:000228:191-14/050/2024-1
от 28.05.2024</t>
  </si>
  <si>
    <t>14:37:000228:181</t>
  </si>
  <si>
    <t>Собственность
№ 14:37:000228:181-14/050/2024-1
от 28.05.2024</t>
  </si>
  <si>
    <t>14:37:000228:189</t>
  </si>
  <si>
    <t>Собственность
№ 14:37:000228:189-14/050/2024-1
от 28.05.2024</t>
  </si>
  <si>
    <t>14:37:000224:242</t>
  </si>
  <si>
    <t>Собственность
№ 14:37:000224:242-14/050/2024-1
от 31.05.2024</t>
  </si>
  <si>
    <t>14:37:000311:380</t>
  </si>
  <si>
    <t>Собственность
№ 14:37:000311:380-14/050/2024-1
от 31.05.2024</t>
  </si>
  <si>
    <t>14:16:020208:548</t>
  </si>
  <si>
    <t>Собственность
№ 14:16:020208:548-14/050/2024-1
от 05.12.2024</t>
  </si>
  <si>
    <t>14:37:000409:251</t>
  </si>
  <si>
    <t>Собственность
№ 14:37:000409:251-14/050/2024-1
от 31.05.2024</t>
  </si>
  <si>
    <t>14:37:000409:255</t>
  </si>
  <si>
    <t>Собственность
№ 14:37:000409:255-14/050/2024-1
от 28.05.2024</t>
  </si>
  <si>
    <t>14:37:000311:373</t>
  </si>
  <si>
    <t>Собственность
№ 14:37:000311:373-14/050/2024-1
от 28.05.2024</t>
  </si>
  <si>
    <t>14:37:000311:376</t>
  </si>
  <si>
    <t>Собственность
№ 14:37:000311:376-14/050/2024-1
от 20.05.2024</t>
  </si>
  <si>
    <t>Собственность
№ 14:37:000311:372-14/050/2024-1
от 02.04.2024</t>
  </si>
  <si>
    <t>14:37:000310:629</t>
  </si>
  <si>
    <t>Собственность
№ 14:37:000310:629-14/050/2024-1
от 28.05.2024</t>
  </si>
  <si>
    <t>14:37:000409:273</t>
  </si>
  <si>
    <t>Собственность
№ 14:37:000409:273-14/050/2024-1
от 23.05.2024</t>
  </si>
  <si>
    <t>14:37:000409:270</t>
  </si>
  <si>
    <t>Собственность
№ 14:37:000409:270-14/050/2024-1
от 29.05.2024</t>
  </si>
  <si>
    <t>14:37:000302:1728</t>
  </si>
  <si>
    <t>Собственность
№ 14-14-06/001/2014-159 от 06.02.2014</t>
  </si>
  <si>
    <t>14:37:000305:527</t>
  </si>
  <si>
    <t>14:37:000305:528</t>
  </si>
  <si>
    <t>14:37:000305:507</t>
  </si>
  <si>
    <t>14:37:000305:529</t>
  </si>
  <si>
    <t>Собственность
№ 14:37:000305:507-14/050/2021-5
от 24.05.2021</t>
  </si>
  <si>
    <t>14:37:000302:2008</t>
  </si>
  <si>
    <t>Собственность
№ 14:37:000302:2008-14/050/2024-1
от 29.05.2024</t>
  </si>
  <si>
    <t>14:37:000302:2009</t>
  </si>
  <si>
    <t>Собственность
№ 14:37:000302:2009-14/050/2024-1
от 28.05.2024</t>
  </si>
  <si>
    <t>14:37:000302:2010</t>
  </si>
  <si>
    <t>Собственность
№ 14:37:000302:2010-14/050/2024-1
от 28.05.2024</t>
  </si>
  <si>
    <t>14:37:000302:2012</t>
  </si>
  <si>
    <t>Собственность
№ 14:37:000302:2012-14/050/2024-1
от 30.01.2024</t>
  </si>
  <si>
    <t>14:37:000302:792</t>
  </si>
  <si>
    <t>Собственность
№ 14:37:000302:792-14/050/2024-1
от 31.05.2024</t>
  </si>
  <si>
    <t>14:37:000301:738</t>
  </si>
  <si>
    <t>Собственность
№ 14:37:000301:738-14/050/2020-2
от 25.02.2020</t>
  </si>
  <si>
    <t>14:37:000305:222</t>
  </si>
  <si>
    <t>Собственность
№ 14:37:000305:222-14/050/2020-5
от 25.02.2020</t>
  </si>
  <si>
    <t>14:37:000305:530</t>
  </si>
  <si>
    <t>Собственность
№ 14:37:000305:530-14/050/2024-1
от 29.05.2024</t>
  </si>
  <si>
    <t>Собственность
№ 14:37:000305:274-14/050/2024-1
от 31.05.2024</t>
  </si>
  <si>
    <t>Собственность 07.10.2025
14:37:000302:593-14/050/2025-2</t>
  </si>
  <si>
    <t>Собственность 07.10.2025
14:37:000302:1126-14/050/2025-2</t>
  </si>
  <si>
    <t>Собственность
14:37:000302:574-14/050/2025-2
07.10.2025</t>
  </si>
  <si>
    <t>14:37:000302:2022</t>
  </si>
  <si>
    <t>г. Мирный, ул. Ленинградский проспект, дом 6, корпус "А", кв 2. к. 2</t>
  </si>
  <si>
    <t>г. Мирный, ул. Ленинградский проспект, дом 6, корпус "А", кв. 5 к. 1</t>
  </si>
  <si>
    <t>г. Мирный, ул. Ленинградский проспект, дом 6, корпус "А", кв. 5 к. 2</t>
  </si>
  <si>
    <t>г. Мирный, ул. Ленинградский проспект, дом 6, корпус "А", кв. 9 к. 1</t>
  </si>
  <si>
    <t>14:37:000310:633</t>
  </si>
  <si>
    <t>14:37:000302:2020</t>
  </si>
  <si>
    <t>14:37:000304:370</t>
  </si>
  <si>
    <t>Собственность
№ 14:37:000304:370-14/050/2024-1
от 28.05.2024</t>
  </si>
  <si>
    <t xml:space="preserve">
14:37:000304:294</t>
  </si>
  <si>
    <t>14-14/016-14/003/2016-4255/2 от 18.08.2016</t>
  </si>
  <si>
    <t>14:37:000304:175</t>
  </si>
  <si>
    <t>14:37:000304:171</t>
  </si>
  <si>
    <t>14:37:000303:544</t>
  </si>
  <si>
    <t>14:37:000303:540</t>
  </si>
  <si>
    <t>14:37:000303:529</t>
  </si>
  <si>
    <t>14:37:000303:531</t>
  </si>
  <si>
    <t>14:37:000303:548</t>
  </si>
  <si>
    <t>14:37:000303:550</t>
  </si>
  <si>
    <t>Собственность
№ 14:37:000303:557-14/050/2024-1
от 23.05.2024</t>
  </si>
  <si>
    <t>14:37:000303:781</t>
  </si>
  <si>
    <t>Собственность
№ 14-14-06/006/2012-173 от 06.11.2012</t>
  </si>
  <si>
    <t>14:37:000304:155</t>
  </si>
  <si>
    <t>14:37:000304:157</t>
  </si>
  <si>
    <t>14:37:000304:162</t>
  </si>
  <si>
    <t>14:37:000331:54</t>
  </si>
  <si>
    <t>14:37:000409:250</t>
  </si>
  <si>
    <t>Собственность
№ 14:37:000409:250-14/050/2024-1
от 31.05.2024</t>
  </si>
  <si>
    <t>14:37:000409:271</t>
  </si>
  <si>
    <t>Собственность
№ 14:37:000409:271-14/050/2024-1
от 28.05.2024</t>
  </si>
  <si>
    <t>14:37:000310:395</t>
  </si>
  <si>
    <t>14:37:000302:1703</t>
  </si>
  <si>
    <t>14:37:000302:1700</t>
  </si>
  <si>
    <t>14:37:000316:140</t>
  </si>
  <si>
    <t>Собственность
№ 14:37:000316:140-14/050/2024-1
от 02.12.2024</t>
  </si>
  <si>
    <t>14:37:000304:103</t>
  </si>
  <si>
    <t>14:37:000304:111</t>
  </si>
  <si>
    <t>14:37:000228:367</t>
  </si>
  <si>
    <t xml:space="preserve"> Собственность
14:37:000228:367-14/050/2024-1
09.12.2024</t>
  </si>
  <si>
    <t>14:37:000228:370</t>
  </si>
  <si>
    <t>Собственность
14:37:000228:370-14/050/2024-1
10.12.2024</t>
  </si>
  <si>
    <t>Собственность
14:37:000228:371-14/050/2024-1
11.12.2024</t>
  </si>
  <si>
    <t>14:37:000228:371</t>
  </si>
  <si>
    <t>Собственность
14:37:000228:369-14/050/2024-1
05.12.2024</t>
  </si>
  <si>
    <t>Собственность
14:37:000228:372-14/050/2024-1
12.12.2024</t>
  </si>
  <si>
    <t xml:space="preserve">Собственность
14:37:000228:368-14/050/2024-1
05.12.2024 </t>
  </si>
  <si>
    <t>14:37:000228:369</t>
  </si>
  <si>
    <t>14:37:000228:372</t>
  </si>
  <si>
    <t>14:37:000228:368</t>
  </si>
  <si>
    <t>14:37:000409:256</t>
  </si>
  <si>
    <t>Собственность
№ 14:37:000409:256-14/050/2024-1
от 28.05.2024</t>
  </si>
  <si>
    <t>14:37:000303:761</t>
  </si>
  <si>
    <t>14:37:000405:494</t>
  </si>
  <si>
    <t>Собственность
№ 14:37:000405:494-14/050/2024-1
от 28.05.2024</t>
  </si>
  <si>
    <t>Распоряжение о внесении изменений в реестр муниципальной собственности МО "Город Мирный" от 03.02.2011 г. № 56</t>
  </si>
  <si>
    <t>14:37:000304:234</t>
  </si>
  <si>
    <t>Собственность
№ 14-14/016-14/016/003/2016-4135/2
от 10.08.2016</t>
  </si>
  <si>
    <t>14:37:000304:235</t>
  </si>
  <si>
    <t>Собственность
№ 14-14/016-14/016/003/2016-4076/2
от 11.08.2016</t>
  </si>
  <si>
    <t>14:37:000303:648</t>
  </si>
  <si>
    <t>14:37:000304:343</t>
  </si>
  <si>
    <t>14:37:000304:341</t>
  </si>
  <si>
    <t>14:37:000304:368</t>
  </si>
  <si>
    <t>14:37:000409:269</t>
  </si>
  <si>
    <t xml:space="preserve">Собственность
14:37:000409:269-14/050/2024-1
20.05.2024 </t>
  </si>
  <si>
    <t>14:37:000219:120</t>
  </si>
  <si>
    <t>14:37:000409:276</t>
  </si>
  <si>
    <t>Собственность
№ 14:37:000409:276-14/050/2024-1
от 05.12.2024</t>
  </si>
  <si>
    <t>14:37:000351:206</t>
  </si>
  <si>
    <t>Собственность
№ 14:37:000351:206-14/050/2024-1
от 16.12.2024</t>
  </si>
  <si>
    <t>14:37:000351:207</t>
  </si>
  <si>
    <t>Собственность
№ 14:37:000351:207-14/050/2024-1
от 16.12.2024</t>
  </si>
  <si>
    <t>Собственность
№ 14:37:000303:635-14/050/2024-1
от 23.05.2024</t>
  </si>
  <si>
    <t>14:37:000409:272</t>
  </si>
  <si>
    <t>Собственность
№ 14:37:000409:272-14/050/2024-1
от 28.05.2024</t>
  </si>
  <si>
    <t>14:37:000402:697</t>
  </si>
  <si>
    <t>Собственность
№ 14:37:000402:697-14/050/2024-1
от 31.05.2024</t>
  </si>
  <si>
    <t>14:37:000402:698</t>
  </si>
  <si>
    <t>Собственность
№ 14:37:000402:698-14/050/2024-1
от 28.05.2024</t>
  </si>
  <si>
    <t>14:37:000402:696</t>
  </si>
  <si>
    <t>Собственность
№ 14:37:000402:696-14/050/2024-1
от 29.05.2024</t>
  </si>
  <si>
    <t>14:37:000224:240</t>
  </si>
  <si>
    <t>Собственность
№ 14:37:000224:240-14/050/2024-1
от 28.05.2024</t>
  </si>
  <si>
    <t>14:37:000224:238</t>
  </si>
  <si>
    <t>Собственность
№ 14:37:000224:238-14/050/2024-1
от 28.05.2024</t>
  </si>
  <si>
    <t>14:37:000302:2013</t>
  </si>
  <si>
    <t>Собственность
№ 14:37:000302:2013-14/050/2024-1
от 28.05.2024</t>
  </si>
  <si>
    <t>14:37:000224:87</t>
  </si>
  <si>
    <t>Собственность
№ 14-14-06/008/2014-663 от 16.12.2014</t>
  </si>
  <si>
    <t>14:37:000224:239</t>
  </si>
  <si>
    <t>Собственность
№ 14:37:000224:239-14/050/2024-1
от 28.05.2024</t>
  </si>
  <si>
    <t>14:37:000303:364</t>
  </si>
  <si>
    <t>Собственность
№ 14-14/016-14/016/003/2016-1781/2
от 12.04.2016</t>
  </si>
  <si>
    <t>14:37:000111:580</t>
  </si>
  <si>
    <t>Собственность
№ 14:37:000111:580-14/016/2018-1
от 18.06.2018</t>
  </si>
  <si>
    <t>14:37:000111:1546</t>
  </si>
  <si>
    <t>Собственность
№ 14:37:000111:1546-14/050/2025-1
от 30.07.2025</t>
  </si>
  <si>
    <t>14:37:000111:1555</t>
  </si>
  <si>
    <t>Собственность 06.12.2024
14:37:000111:1555-14/050/2024-1</t>
  </si>
  <si>
    <t>14:37:000225:78</t>
  </si>
  <si>
    <t>14:37:000335:61</t>
  </si>
  <si>
    <t>14:37:000328:107</t>
  </si>
  <si>
    <t>14:37:000335:62</t>
  </si>
  <si>
    <t>14:37:000335:63</t>
  </si>
  <si>
    <t>14:37:000331:70</t>
  </si>
  <si>
    <t>Собственность
№ 14:37:000331:70-14/050/2024-1
от 29.05.2024</t>
  </si>
  <si>
    <t>Собственность
№ 14:37:000331:69-14/050/2024-1
от 28.05.2024</t>
  </si>
  <si>
    <t>14:37:000328:93</t>
  </si>
  <si>
    <t>14:16:010504:2324</t>
  </si>
  <si>
    <t>Собственность
№ 14:16:010504:2324-14/050/2024-1
от 29.05.2024</t>
  </si>
  <si>
    <t>14:16:010504:2341</t>
  </si>
  <si>
    <t>Собственность
№ 14:16:010504:2341-14/050/2024-1
от 31.05.2024</t>
  </si>
  <si>
    <t>14:37:000409:263</t>
  </si>
  <si>
    <t>Собственность
14:37:000409:263-14/050/2024-1
29.05.2024</t>
  </si>
  <si>
    <t xml:space="preserve"> Собственность
14:37:000409:266-14/050/2024-1
05.12.2024</t>
  </si>
  <si>
    <t>14:37:000409:266</t>
  </si>
  <si>
    <t>Собственность
14:37:000217:140-14/050/2024-1
28.05.2024</t>
  </si>
  <si>
    <t>14:37:000217:140</t>
  </si>
  <si>
    <t>14:37:000313:411</t>
  </si>
  <si>
    <t>Собственность
№ 14:37:000313:411-14/050/2024-1
от 29.05.2024</t>
  </si>
  <si>
    <t>14:37:000313:415</t>
  </si>
  <si>
    <t>Собственность
№ 14:37:000313:415-14/050/2024-1
от 29.05.2024</t>
  </si>
  <si>
    <t>Собственность
14:37:000222:104-14/050/2024-1
05.12.2024</t>
  </si>
  <si>
    <t xml:space="preserve"> Собственность
14:37:000222:105-14/050/2024-1
05.12.2024</t>
  </si>
  <si>
    <t>14:37:000222:104</t>
  </si>
  <si>
    <t>14:37:000222:105</t>
  </si>
  <si>
    <t>Собственность
14:37:000212:87-14/050/2024-1
17.12.2024</t>
  </si>
  <si>
    <t>Собственность
14:37:000212:114-14/050/2024-1
05.12.2024</t>
  </si>
  <si>
    <t>14:37:000212:87</t>
  </si>
  <si>
    <t>14:37:000212:114</t>
  </si>
  <si>
    <t xml:space="preserve"> Собственность
14:37:000212:41-14/050/2024-1
05.12.2024</t>
  </si>
  <si>
    <t>14:37:000212:41</t>
  </si>
  <si>
    <t>Собственность
14:37:000357:26-14/050/2024-1
09.12.2024</t>
  </si>
  <si>
    <t xml:space="preserve"> Собственность
14:37:000356:54-14/050/2024-1
09.12.2024</t>
  </si>
  <si>
    <t>14:37:000357:26</t>
  </si>
  <si>
    <t>14:37:000356:54</t>
  </si>
  <si>
    <t>Собственность
14:37:000223:1029-14/050/2024-1
17.12.2024</t>
  </si>
  <si>
    <t>14:37:000223:1029</t>
  </si>
  <si>
    <t xml:space="preserve"> Собственность
14:37:000402:702-14/050/2024-1
29.05.2024</t>
  </si>
  <si>
    <t>14:37:000402:702</t>
  </si>
  <si>
    <t>Собственность от 29.05.2024
№ 14:37:000110:481-14/050/2024-1</t>
  </si>
  <si>
    <t>14:37:000110:481</t>
  </si>
  <si>
    <t>Собственность
14:37:000323:5774-14/050/2024-1
17.12.2024</t>
  </si>
  <si>
    <t xml:space="preserve"> Собственность
14:37:000323:5771-14/050/2024-1
17.12.2024</t>
  </si>
  <si>
    <t>Собственность
14:37:000323:5773-14/050/2024-1
17.12.2024</t>
  </si>
  <si>
    <t>14:37:000323:5774</t>
  </si>
  <si>
    <t>14:37:000323:5771</t>
  </si>
  <si>
    <t>14:37:000323:5773</t>
  </si>
  <si>
    <t>Собственность
14:37:000358:72-14/050/2025-1
14.02.2025</t>
  </si>
  <si>
    <t>Собственность
14:37:000358:71-14/050/2025-1
04.03.2025</t>
  </si>
  <si>
    <t xml:space="preserve">Собственность
14:16:010504:764-14/050/2025-1
06.03.2025 </t>
  </si>
  <si>
    <t>14:37:000358:72</t>
  </si>
  <si>
    <t>14:37:000358:71</t>
  </si>
  <si>
    <t>14:16:010504:764</t>
  </si>
  <si>
    <t>Собственность
14:37:000409:90-14/050/2025-1
04.03.2025</t>
  </si>
  <si>
    <t>14:37:000409:90</t>
  </si>
  <si>
    <t xml:space="preserve">Собственность
14:37:000409:268-14/050/2024-1
17.12.2024 </t>
  </si>
  <si>
    <t>Собственность
14:37:000409:258-14/050/2024-1
17.12.2024</t>
  </si>
  <si>
    <t>14:37:000409:268</t>
  </si>
  <si>
    <t>14:37:000409:258</t>
  </si>
  <si>
    <t>Собственность
14:37:000409:278-14/050/2024-1
28.05.2024</t>
  </si>
  <si>
    <t>14:37:000409:278</t>
  </si>
  <si>
    <t>14:37:000409:92-14/050/2024-1
13.08.2024</t>
  </si>
  <si>
    <t>14:37:000409:92</t>
  </si>
  <si>
    <t xml:space="preserve">Помещение </t>
  </si>
  <si>
    <t>Собственность</t>
  </si>
  <si>
    <t>№ 14:37:000000:3260-14/016/2017-3</t>
  </si>
  <si>
    <t>14:37:000306:269-14/016/2017-2</t>
  </si>
  <si>
    <t>14-14-06/008/2008-853</t>
  </si>
  <si>
    <t>14-14-06/008/2008-852</t>
  </si>
  <si>
    <t>14-14-06/008/2008-818</t>
  </si>
  <si>
    <t>14-14-06/008/2008-823</t>
  </si>
  <si>
    <t>14-14-06/008/2008-820</t>
  </si>
  <si>
    <t>14-14-06/008/2008-822</t>
  </si>
  <si>
    <t>14-14-06/008/2008-816</t>
  </si>
  <si>
    <t>14:37:000000:3700-14/050/2024-1</t>
  </si>
  <si>
    <t xml:space="preserve">38,5 м </t>
  </si>
  <si>
    <t>836,7 м</t>
  </si>
  <si>
    <t>504,3 м</t>
  </si>
  <si>
    <t>992,2 м</t>
  </si>
  <si>
    <t>1996,8 м</t>
  </si>
  <si>
    <t>65,6 м</t>
  </si>
  <si>
    <t>1706,2 м</t>
  </si>
  <si>
    <t>353,1 м</t>
  </si>
  <si>
    <t xml:space="preserve">118,6 м </t>
  </si>
  <si>
    <t xml:space="preserve">398,1 м </t>
  </si>
  <si>
    <t>279 м</t>
  </si>
  <si>
    <t>1106,4 м</t>
  </si>
  <si>
    <t>1436,6 м</t>
  </si>
  <si>
    <t>1009 м</t>
  </si>
  <si>
    <t>699,6 м</t>
  </si>
  <si>
    <t>5519,8 м</t>
  </si>
  <si>
    <t>2566,4 м</t>
  </si>
  <si>
    <t>814,9 м</t>
  </si>
  <si>
    <t>148,3 м</t>
  </si>
  <si>
    <t>128 м</t>
  </si>
  <si>
    <t>651,9 м</t>
  </si>
  <si>
    <t>2303,1 м</t>
  </si>
  <si>
    <t>1855 м</t>
  </si>
  <si>
    <t>639,9 м</t>
  </si>
  <si>
    <t>427,7 м</t>
  </si>
  <si>
    <t>849 м</t>
  </si>
  <si>
    <t>2277,2 м</t>
  </si>
  <si>
    <t>2008,5 м</t>
  </si>
  <si>
    <t>2736,9 м</t>
  </si>
  <si>
    <t>2867,9 м</t>
  </si>
  <si>
    <t>684 м</t>
  </si>
  <si>
    <t>1545,2 м</t>
  </si>
  <si>
    <t>3167,1 м</t>
  </si>
  <si>
    <t>1409,5 м</t>
  </si>
  <si>
    <t>326 м</t>
  </si>
  <si>
    <t xml:space="preserve"> 5195,3 м</t>
  </si>
  <si>
    <t>544,3 м</t>
  </si>
  <si>
    <t>1057,1 м</t>
  </si>
  <si>
    <t>1240,5 м</t>
  </si>
  <si>
    <t>158,6 м</t>
  </si>
  <si>
    <t>443,7 м</t>
  </si>
  <si>
    <t>1054,2 м</t>
  </si>
  <si>
    <t>1266,6 м</t>
  </si>
  <si>
    <t>686,5 м</t>
  </si>
  <si>
    <t>349,1 м</t>
  </si>
  <si>
    <t>1958,7 м</t>
  </si>
  <si>
    <t>582,9 м</t>
  </si>
  <si>
    <t>55,8 м</t>
  </si>
  <si>
    <t>93,7 м</t>
  </si>
  <si>
    <t>564 м</t>
  </si>
  <si>
    <t>482,1 м</t>
  </si>
  <si>
    <t>878,6 м</t>
  </si>
  <si>
    <t>161,8 м</t>
  </si>
  <si>
    <t>2182,6 м</t>
  </si>
  <si>
    <t>82 м</t>
  </si>
  <si>
    <t>1278,8 м</t>
  </si>
  <si>
    <t>1331,4 м</t>
  </si>
  <si>
    <t>711,9 м</t>
  </si>
  <si>
    <t>682,3 м</t>
  </si>
  <si>
    <t>463,7 м</t>
  </si>
  <si>
    <t>978,2 м</t>
  </si>
  <si>
    <t>1557,8 м</t>
  </si>
  <si>
    <t>316 м</t>
  </si>
  <si>
    <t>2461,1 м</t>
  </si>
  <si>
    <t>267,2 м</t>
  </si>
  <si>
    <t>35 м</t>
  </si>
  <si>
    <t>106,6 м</t>
  </si>
  <si>
    <t>195,6 м</t>
  </si>
  <si>
    <t>810,5 м</t>
  </si>
  <si>
    <t>667,9 м</t>
  </si>
  <si>
    <t>1242,3 м</t>
  </si>
  <si>
    <t>713,5 м</t>
  </si>
  <si>
    <t>509,3 м</t>
  </si>
  <si>
    <t>350,4 м</t>
  </si>
  <si>
    <t>2714 м</t>
  </si>
  <si>
    <t>7775,9 м</t>
  </si>
  <si>
    <t>15897,9 м</t>
  </si>
  <si>
    <t>90 м</t>
  </si>
  <si>
    <t>112,6 м</t>
  </si>
  <si>
    <t xml:space="preserve"> 1147 м</t>
  </si>
  <si>
    <t>2806,94 м</t>
  </si>
  <si>
    <t>378 м</t>
  </si>
  <si>
    <t>74,4 м</t>
  </si>
  <si>
    <t>672 м</t>
  </si>
  <si>
    <t>169,4 м</t>
  </si>
  <si>
    <t>80 м</t>
  </si>
  <si>
    <t>72,96 м</t>
  </si>
  <si>
    <t>324 м</t>
  </si>
  <si>
    <t>84,7 м</t>
  </si>
  <si>
    <t>71 м</t>
  </si>
  <si>
    <t>142 м</t>
  </si>
  <si>
    <t>140 м</t>
  </si>
  <si>
    <t>1073,2 м</t>
  </si>
  <si>
    <t>536,6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</si>
</sst>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₽_-;\-* #,##0.00\ _₽_-;_-* &quot;-&quot;??\ _₽_-;_-@_-"/>
    <numFmt numFmtId="164" formatCode="#,##0.00_р_."/>
    <numFmt numFmtId="165" formatCode="0.0"/>
    <numFmt numFmtId="166" formatCode="000000"/>
    <numFmt numFmtId="167" formatCode="_-* #,##0.0_р_._-;\-* #,##0.0_р_._-;_-* &quot;-&quot;??_р_._-;_-@_-"/>
    <numFmt numFmtId="168" formatCode="#,##0.00_ ;\-#,##0.00\ "/>
    <numFmt numFmtId="169" formatCode="#,##0.00\ _₽"/>
    <numFmt numFmtId="170" formatCode="#,##0.00\ &quot;₽&quot;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u/>
      <sz val="10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8"/>
      <name val="Arial"/>
      <family val="2"/>
      <charset val="204"/>
    </font>
    <font>
      <sz val="11.5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292C2F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362">
    <xf numFmtId="0" fontId="0" fillId="0" borderId="0" xfId="0"/>
    <xf numFmtId="0" fontId="1" fillId="0" borderId="3" xfId="1" applyFont="1" applyFill="1" applyBorder="1" applyAlignment="1">
      <alignment horizontal="left" vertical="center" wrapText="1"/>
    </xf>
    <xf numFmtId="0" fontId="1" fillId="0" borderId="3" xfId="1" applyFont="1" applyFill="1" applyBorder="1" applyAlignment="1">
      <alignment horizontal="center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/>
    </xf>
    <xf numFmtId="14" fontId="1" fillId="0" borderId="3" xfId="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1" fillId="0" borderId="3" xfId="1" applyNumberFormat="1" applyFont="1" applyFill="1" applyBorder="1" applyAlignment="1">
      <alignment horizontal="center" vertical="center"/>
    </xf>
    <xf numFmtId="164" fontId="1" fillId="0" borderId="3" xfId="1" applyNumberFormat="1" applyFont="1" applyFill="1" applyBorder="1" applyAlignment="1">
      <alignment horizontal="center" vertical="center" wrapText="1"/>
    </xf>
    <xf numFmtId="0" fontId="1" fillId="0" borderId="3" xfId="3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" fontId="1" fillId="0" borderId="3" xfId="2" applyNumberFormat="1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 shrinkToFit="1"/>
    </xf>
    <xf numFmtId="14" fontId="1" fillId="0" borderId="3" xfId="2" applyNumberFormat="1" applyFont="1" applyFill="1" applyBorder="1" applyAlignment="1">
      <alignment horizontal="center" vertical="center" wrapText="1"/>
    </xf>
    <xf numFmtId="4" fontId="2" fillId="0" borderId="3" xfId="2" applyNumberFormat="1" applyFont="1" applyFill="1" applyBorder="1" applyAlignment="1">
      <alignment horizontal="center" vertical="center"/>
    </xf>
    <xf numFmtId="0" fontId="1" fillId="0" borderId="3" xfId="2" applyNumberFormat="1" applyFont="1" applyFill="1" applyBorder="1" applyAlignment="1">
      <alignment horizontal="center" vertical="center" wrapText="1"/>
    </xf>
    <xf numFmtId="4" fontId="2" fillId="0" borderId="3" xfId="2" applyNumberFormat="1" applyFont="1" applyFill="1" applyBorder="1" applyAlignment="1">
      <alignment horizontal="center" vertical="center" wrapText="1"/>
    </xf>
    <xf numFmtId="4" fontId="1" fillId="0" borderId="3" xfId="2" applyNumberFormat="1" applyFont="1" applyFill="1" applyBorder="1" applyAlignment="1">
      <alignment horizontal="center" vertical="center"/>
    </xf>
    <xf numFmtId="2" fontId="1" fillId="0" borderId="3" xfId="2" applyNumberFormat="1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164" fontId="2" fillId="0" borderId="3" xfId="2" applyNumberFormat="1" applyFont="1" applyFill="1" applyBorder="1" applyAlignment="1">
      <alignment horizontal="center" vertical="center" wrapText="1"/>
    </xf>
    <xf numFmtId="164" fontId="1" fillId="0" borderId="3" xfId="2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20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3" xfId="2" applyNumberFormat="1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left" vertical="center" wrapText="1" shrinkToFit="1"/>
    </xf>
    <xf numFmtId="0" fontId="1" fillId="0" borderId="3" xfId="2" applyFont="1" applyFill="1" applyBorder="1" applyAlignment="1">
      <alignment horizontal="left" vertical="center" wrapText="1"/>
    </xf>
    <xf numFmtId="0" fontId="1" fillId="0" borderId="3" xfId="3" applyFont="1" applyFill="1" applyBorder="1" applyAlignment="1">
      <alignment horizontal="left" vertical="center" wrapText="1"/>
    </xf>
    <xf numFmtId="0" fontId="2" fillId="0" borderId="3" xfId="2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3" xfId="4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3" xfId="6" applyFont="1" applyFill="1" applyBorder="1" applyAlignment="1">
      <alignment horizontal="center" vertical="center" wrapText="1"/>
    </xf>
    <xf numFmtId="0" fontId="1" fillId="0" borderId="3" xfId="8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4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14" fontId="1" fillId="0" borderId="3" xfId="4" applyNumberFormat="1" applyFont="1" applyFill="1" applyBorder="1" applyAlignment="1">
      <alignment horizontal="center" vertical="center" wrapText="1"/>
    </xf>
    <xf numFmtId="164" fontId="1" fillId="0" borderId="3" xfId="1" applyNumberFormat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center" vertical="center"/>
    </xf>
    <xf numFmtId="0" fontId="1" fillId="0" borderId="3" xfId="2" applyFont="1" applyFill="1" applyBorder="1" applyAlignment="1">
      <alignment horizontal="center" vertical="center"/>
    </xf>
    <xf numFmtId="0" fontId="1" fillId="0" borderId="3" xfId="2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4" fontId="1" fillId="0" borderId="3" xfId="15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67" fontId="1" fillId="0" borderId="3" xfId="5" applyNumberFormat="1" applyFont="1" applyFill="1" applyBorder="1" applyAlignment="1" applyProtection="1">
      <alignment horizontal="center" vertical="center" shrinkToFit="1"/>
      <protection hidden="1"/>
    </xf>
    <xf numFmtId="0" fontId="1" fillId="0" borderId="7" xfId="0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" fillId="0" borderId="3" xfId="4" applyFont="1" applyFill="1" applyBorder="1" applyAlignment="1">
      <alignment horizontal="center" vertical="center"/>
    </xf>
    <xf numFmtId="4" fontId="1" fillId="0" borderId="3" xfId="4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6" applyFont="1" applyFill="1" applyBorder="1" applyAlignment="1">
      <alignment horizontal="center" vertical="center" wrapText="1"/>
    </xf>
    <xf numFmtId="0" fontId="1" fillId="0" borderId="0" xfId="6" applyFont="1" applyFill="1" applyBorder="1" applyAlignment="1">
      <alignment horizontal="center" vertical="center"/>
    </xf>
    <xf numFmtId="49" fontId="1" fillId="0" borderId="3" xfId="6" applyNumberFormat="1" applyFont="1" applyFill="1" applyBorder="1" applyAlignment="1">
      <alignment horizontal="center" vertical="center" wrapText="1"/>
    </xf>
    <xf numFmtId="14" fontId="1" fillId="0" borderId="3" xfId="6" applyNumberFormat="1" applyFont="1" applyFill="1" applyBorder="1" applyAlignment="1">
      <alignment horizontal="center" vertical="center" wrapText="1"/>
    </xf>
    <xf numFmtId="2" fontId="1" fillId="0" borderId="3" xfId="6" applyNumberFormat="1" applyFont="1" applyFill="1" applyBorder="1" applyAlignment="1">
      <alignment horizontal="center" vertical="center" wrapText="1"/>
    </xf>
    <xf numFmtId="4" fontId="1" fillId="0" borderId="3" xfId="6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14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165" fontId="1" fillId="0" borderId="3" xfId="6" applyNumberFormat="1" applyFont="1" applyFill="1" applyBorder="1" applyAlignment="1">
      <alignment horizontal="center" vertical="center" wrapText="1"/>
    </xf>
    <xf numFmtId="49" fontId="1" fillId="0" borderId="3" xfId="7" applyNumberFormat="1" applyFont="1" applyFill="1" applyBorder="1" applyAlignment="1">
      <alignment horizontal="center" vertical="center" wrapText="1"/>
    </xf>
    <xf numFmtId="0" fontId="1" fillId="0" borderId="3" xfId="9" applyFont="1" applyFill="1" applyBorder="1" applyAlignment="1">
      <alignment horizontal="center" vertical="center" wrapText="1"/>
    </xf>
    <xf numFmtId="0" fontId="1" fillId="0" borderId="3" xfId="11" applyFont="1" applyFill="1" applyBorder="1" applyAlignment="1">
      <alignment horizontal="center" vertical="center" wrapText="1"/>
    </xf>
    <xf numFmtId="0" fontId="1" fillId="0" borderId="3" xfId="7" applyFont="1" applyFill="1" applyBorder="1" applyAlignment="1">
      <alignment horizontal="center" vertical="center" wrapText="1"/>
    </xf>
    <xf numFmtId="0" fontId="1" fillId="0" borderId="3" xfId="10" applyFont="1" applyFill="1" applyBorder="1" applyAlignment="1">
      <alignment horizontal="center" vertical="center" wrapText="1"/>
    </xf>
    <xf numFmtId="4" fontId="1" fillId="0" borderId="3" xfId="13" applyNumberFormat="1" applyFont="1" applyFill="1" applyBorder="1" applyAlignment="1">
      <alignment horizontal="center" vertical="center" wrapText="1"/>
    </xf>
    <xf numFmtId="2" fontId="1" fillId="0" borderId="3" xfId="13" applyNumberFormat="1" applyFont="1" applyFill="1" applyBorder="1" applyAlignment="1">
      <alignment horizontal="center" vertical="center" wrapText="1"/>
    </xf>
    <xf numFmtId="4" fontId="1" fillId="0" borderId="3" xfId="13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7" xfId="6" applyFont="1" applyFill="1" applyBorder="1" applyAlignment="1">
      <alignment horizontal="center" vertical="center" wrapText="1"/>
    </xf>
    <xf numFmtId="4" fontId="1" fillId="0" borderId="0" xfId="6" applyNumberFormat="1" applyFont="1" applyFill="1" applyBorder="1" applyAlignment="1">
      <alignment horizontal="center" vertical="center" wrapText="1"/>
    </xf>
    <xf numFmtId="2" fontId="1" fillId="0" borderId="0" xfId="6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1" fillId="0" borderId="3" xfId="19" applyNumberFormat="1" applyFont="1" applyFill="1" applyBorder="1" applyAlignment="1">
      <alignment horizontal="center" vertical="center" wrapText="1"/>
    </xf>
    <xf numFmtId="49" fontId="1" fillId="0" borderId="3" xfId="19" applyNumberFormat="1" applyFont="1" applyFill="1" applyBorder="1" applyAlignment="1">
      <alignment horizontal="center" vertical="center" wrapText="1"/>
    </xf>
    <xf numFmtId="4" fontId="1" fillId="0" borderId="3" xfId="19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/>
    <xf numFmtId="0" fontId="5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 shrinkToFit="1"/>
    </xf>
    <xf numFmtId="170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2" applyNumberFormat="1" applyFont="1" applyFill="1" applyBorder="1" applyAlignment="1">
      <alignment horizontal="center" vertical="center"/>
    </xf>
    <xf numFmtId="4" fontId="1" fillId="0" borderId="3" xfId="6" applyNumberFormat="1" applyFont="1" applyFill="1" applyBorder="1" applyAlignment="1">
      <alignment horizontal="center" vertical="center"/>
    </xf>
    <xf numFmtId="164" fontId="1" fillId="0" borderId="3" xfId="6" applyNumberFormat="1" applyFont="1" applyFill="1" applyBorder="1" applyAlignment="1">
      <alignment horizontal="center" vertical="center" wrapText="1"/>
    </xf>
    <xf numFmtId="0" fontId="1" fillId="0" borderId="3" xfId="9" applyFont="1" applyFill="1" applyBorder="1" applyAlignment="1">
      <alignment horizontal="center" vertical="center"/>
    </xf>
    <xf numFmtId="4" fontId="1" fillId="0" borderId="3" xfId="3" applyNumberFormat="1" applyFont="1" applyFill="1" applyBorder="1" applyAlignment="1">
      <alignment horizontal="center" vertical="center" wrapText="1"/>
    </xf>
    <xf numFmtId="0" fontId="1" fillId="0" borderId="3" xfId="14" applyFont="1" applyFill="1" applyBorder="1" applyAlignment="1">
      <alignment horizontal="center" vertical="center"/>
    </xf>
    <xf numFmtId="4" fontId="1" fillId="0" borderId="3" xfId="14" applyNumberFormat="1" applyFont="1" applyFill="1" applyBorder="1" applyAlignment="1">
      <alignment horizontal="center" vertical="center"/>
    </xf>
    <xf numFmtId="4" fontId="1" fillId="0" borderId="3" xfId="14" applyNumberFormat="1" applyFont="1" applyFill="1" applyBorder="1" applyAlignment="1">
      <alignment horizontal="center" vertical="center" wrapText="1"/>
    </xf>
    <xf numFmtId="0" fontId="1" fillId="0" borderId="3" xfId="14" applyFont="1" applyFill="1" applyBorder="1" applyAlignment="1">
      <alignment horizontal="center" vertical="center" wrapText="1" shrinkToFit="1"/>
    </xf>
    <xf numFmtId="0" fontId="1" fillId="0" borderId="3" xfId="3" applyFont="1" applyFill="1" applyBorder="1" applyAlignment="1">
      <alignment horizontal="center" vertical="center"/>
    </xf>
    <xf numFmtId="4" fontId="1" fillId="0" borderId="3" xfId="3" applyNumberFormat="1" applyFont="1" applyFill="1" applyBorder="1" applyAlignment="1">
      <alignment horizontal="center" vertical="center"/>
    </xf>
    <xf numFmtId="170" fontId="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69" fontId="1" fillId="0" borderId="3" xfId="0" applyNumberFormat="1" applyFont="1" applyFill="1" applyBorder="1" applyAlignment="1">
      <alignment horizontal="center" vertical="center"/>
    </xf>
    <xf numFmtId="0" fontId="1" fillId="0" borderId="3" xfId="8" applyFont="1" applyFill="1" applyBorder="1" applyAlignment="1">
      <alignment horizontal="center" vertical="center" wrapText="1" shrinkToFit="1"/>
    </xf>
    <xf numFmtId="4" fontId="1" fillId="0" borderId="7" xfId="2" applyNumberFormat="1" applyFont="1" applyFill="1" applyBorder="1" applyAlignment="1">
      <alignment horizontal="center" vertical="center" wrapText="1"/>
    </xf>
    <xf numFmtId="164" fontId="1" fillId="0" borderId="7" xfId="2" applyNumberFormat="1" applyFont="1" applyFill="1" applyBorder="1" applyAlignment="1">
      <alignment horizontal="center" vertical="center" wrapText="1"/>
    </xf>
    <xf numFmtId="0" fontId="1" fillId="0" borderId="7" xfId="2" applyFont="1" applyFill="1" applyBorder="1" applyAlignment="1">
      <alignment horizontal="center" vertical="center" wrapText="1"/>
    </xf>
    <xf numFmtId="2" fontId="1" fillId="0" borderId="7" xfId="6" applyNumberFormat="1" applyFont="1" applyFill="1" applyBorder="1" applyAlignment="1">
      <alignment horizontal="center" vertical="center" wrapText="1"/>
    </xf>
    <xf numFmtId="164" fontId="1" fillId="0" borderId="7" xfId="6" applyNumberFormat="1" applyFont="1" applyFill="1" applyBorder="1" applyAlignment="1">
      <alignment horizontal="center" vertical="center" wrapText="1"/>
    </xf>
    <xf numFmtId="4" fontId="1" fillId="0" borderId="7" xfId="6" applyNumberFormat="1" applyFont="1" applyFill="1" applyBorder="1" applyAlignment="1">
      <alignment horizontal="center" vertical="center" wrapText="1"/>
    </xf>
    <xf numFmtId="4" fontId="1" fillId="0" borderId="7" xfId="13" applyNumberFormat="1" applyFont="1" applyFill="1" applyBorder="1" applyAlignment="1">
      <alignment horizontal="center" vertical="center" wrapText="1"/>
    </xf>
    <xf numFmtId="4" fontId="1" fillId="0" borderId="7" xfId="3" applyNumberFormat="1" applyFont="1" applyFill="1" applyBorder="1" applyAlignment="1">
      <alignment horizontal="center" vertical="center" wrapText="1"/>
    </xf>
    <xf numFmtId="4" fontId="1" fillId="0" borderId="7" xfId="14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/>
    </xf>
    <xf numFmtId="0" fontId="1" fillId="0" borderId="0" xfId="4" applyFont="1" applyFill="1" applyBorder="1" applyAlignment="1">
      <alignment horizontal="center" vertical="center" wrapText="1"/>
    </xf>
    <xf numFmtId="0" fontId="1" fillId="0" borderId="3" xfId="6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166" fontId="1" fillId="0" borderId="3" xfId="0" applyNumberFormat="1" applyFont="1" applyFill="1" applyBorder="1" applyAlignment="1">
      <alignment horizontal="left" vertical="center" wrapText="1"/>
    </xf>
    <xf numFmtId="166" fontId="11" fillId="0" borderId="3" xfId="0" applyNumberFormat="1" applyFont="1" applyFill="1" applyBorder="1" applyAlignment="1">
      <alignment horizontal="left" vertical="center" wrapText="1"/>
    </xf>
    <xf numFmtId="49" fontId="1" fillId="0" borderId="3" xfId="20" applyNumberFormat="1" applyFont="1" applyFill="1" applyBorder="1" applyAlignment="1">
      <alignment horizontal="center" vertical="center" wrapText="1"/>
    </xf>
    <xf numFmtId="0" fontId="1" fillId="0" borderId="3" xfId="8" applyFont="1" applyFill="1" applyBorder="1" applyAlignment="1">
      <alignment horizontal="left" vertical="center" wrapText="1"/>
    </xf>
    <xf numFmtId="0" fontId="1" fillId="0" borderId="3" xfId="14" applyFont="1" applyFill="1" applyBorder="1" applyAlignment="1">
      <alignment horizontal="left" vertical="center" wrapText="1"/>
    </xf>
    <xf numFmtId="0" fontId="1" fillId="0" borderId="3" xfId="8" applyFont="1" applyFill="1" applyBorder="1" applyAlignment="1">
      <alignment horizontal="left" vertical="center" wrapText="1" shrinkToFit="1"/>
    </xf>
    <xf numFmtId="0" fontId="1" fillId="0" borderId="3" xfId="14" applyFont="1" applyFill="1" applyBorder="1" applyAlignment="1">
      <alignment horizontal="left" vertical="center" wrapText="1" shrinkToFit="1"/>
    </xf>
    <xf numFmtId="164" fontId="1" fillId="0" borderId="3" xfId="3" applyNumberFormat="1" applyFont="1" applyFill="1" applyBorder="1" applyAlignment="1">
      <alignment horizontal="center" vertical="center" wrapText="1"/>
    </xf>
    <xf numFmtId="164" fontId="1" fillId="0" borderId="3" xfId="16" applyNumberFormat="1" applyFont="1" applyFill="1" applyBorder="1" applyAlignment="1">
      <alignment horizontal="center" vertical="center" wrapText="1"/>
    </xf>
    <xf numFmtId="0" fontId="1" fillId="0" borderId="3" xfId="16" applyFont="1" applyFill="1" applyBorder="1" applyAlignment="1">
      <alignment horizontal="left" vertical="center" wrapText="1"/>
    </xf>
    <xf numFmtId="169" fontId="1" fillId="0" borderId="3" xfId="5" applyNumberFormat="1" applyFont="1" applyFill="1" applyBorder="1" applyAlignment="1">
      <alignment horizontal="center" vertical="center"/>
    </xf>
    <xf numFmtId="43" fontId="1" fillId="0" borderId="3" xfId="5" applyFont="1" applyFill="1" applyBorder="1" applyAlignment="1">
      <alignment horizontal="center" vertical="center"/>
    </xf>
    <xf numFmtId="0" fontId="1" fillId="0" borderId="3" xfId="16" applyFont="1" applyFill="1" applyBorder="1" applyAlignment="1">
      <alignment horizontal="center" vertical="center" wrapText="1"/>
    </xf>
    <xf numFmtId="2" fontId="1" fillId="0" borderId="3" xfId="16" applyNumberFormat="1" applyFont="1" applyFill="1" applyBorder="1" applyAlignment="1">
      <alignment horizontal="center" vertical="center" wrapText="1"/>
    </xf>
    <xf numFmtId="4" fontId="1" fillId="0" borderId="3" xfId="16" applyNumberFormat="1" applyFont="1" applyFill="1" applyBorder="1" applyAlignment="1">
      <alignment horizontal="center" vertical="center" wrapText="1"/>
    </xf>
    <xf numFmtId="2" fontId="17" fillId="0" borderId="3" xfId="17" applyNumberFormat="1" applyFont="1" applyFill="1" applyBorder="1" applyAlignment="1" applyProtection="1">
      <alignment horizontal="center" vertical="center" wrapText="1"/>
    </xf>
    <xf numFmtId="4" fontId="1" fillId="0" borderId="3" xfId="14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shrinkToFit="1"/>
    </xf>
    <xf numFmtId="3" fontId="1" fillId="0" borderId="3" xfId="0" applyNumberFormat="1" applyFont="1" applyFill="1" applyBorder="1" applyAlignment="1">
      <alignment horizontal="center" vertical="center" wrapText="1"/>
    </xf>
    <xf numFmtId="169" fontId="1" fillId="0" borderId="3" xfId="0" applyNumberFormat="1" applyFont="1" applyFill="1" applyBorder="1" applyAlignment="1">
      <alignment horizontal="center" vertical="center" wrapText="1"/>
    </xf>
    <xf numFmtId="168" fontId="1" fillId="0" borderId="3" xfId="0" applyNumberFormat="1" applyFont="1" applyFill="1" applyBorder="1" applyAlignment="1">
      <alignment horizontal="center" vertical="center"/>
    </xf>
    <xf numFmtId="0" fontId="1" fillId="0" borderId="3" xfId="10" applyFont="1" applyFill="1" applyBorder="1" applyAlignment="1">
      <alignment horizontal="left" vertical="center" wrapText="1"/>
    </xf>
    <xf numFmtId="0" fontId="1" fillId="0" borderId="3" xfId="18" applyFont="1" applyFill="1" applyBorder="1" applyAlignment="1">
      <alignment horizontal="left" vertical="center" wrapText="1"/>
    </xf>
    <xf numFmtId="2" fontId="1" fillId="0" borderId="3" xfId="0" applyNumberFormat="1" applyFont="1" applyFill="1" applyBorder="1" applyAlignment="1">
      <alignment horizontal="left" vertical="center" wrapText="1"/>
    </xf>
    <xf numFmtId="0" fontId="1" fillId="0" borderId="3" xfId="18" applyFont="1" applyFill="1" applyBorder="1" applyAlignment="1">
      <alignment horizontal="center" vertical="center" wrapText="1"/>
    </xf>
    <xf numFmtId="4" fontId="1" fillId="0" borderId="3" xfId="18" applyNumberFormat="1" applyFont="1" applyFill="1" applyBorder="1" applyAlignment="1">
      <alignment horizontal="center" vertical="center"/>
    </xf>
    <xf numFmtId="4" fontId="1" fillId="0" borderId="3" xfId="18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70" fontId="1" fillId="0" borderId="3" xfId="13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left" vertical="center"/>
    </xf>
    <xf numFmtId="49" fontId="1" fillId="0" borderId="3" xfId="3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4" fontId="2" fillId="4" borderId="3" xfId="0" applyNumberFormat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3" fontId="1" fillId="0" borderId="8" xfId="1" applyNumberFormat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center" vertical="center"/>
    </xf>
    <xf numFmtId="0" fontId="1" fillId="0" borderId="8" xfId="2" applyFont="1" applyFill="1" applyBorder="1" applyAlignment="1">
      <alignment horizontal="center" vertical="center" wrapText="1" shrinkToFit="1"/>
    </xf>
    <xf numFmtId="2" fontId="1" fillId="0" borderId="8" xfId="2" applyNumberFormat="1" applyFont="1" applyFill="1" applyBorder="1" applyAlignment="1">
      <alignment horizontal="center" vertical="center" wrapText="1"/>
    </xf>
    <xf numFmtId="3" fontId="1" fillId="0" borderId="8" xfId="2" applyNumberFormat="1" applyFont="1" applyFill="1" applyBorder="1" applyAlignment="1">
      <alignment horizontal="center" vertical="center" wrapText="1" shrinkToFit="1"/>
    </xf>
    <xf numFmtId="0" fontId="1" fillId="0" borderId="8" xfId="2" applyFont="1" applyFill="1" applyBorder="1" applyAlignment="1">
      <alignment horizontal="center" vertical="center"/>
    </xf>
    <xf numFmtId="0" fontId="1" fillId="0" borderId="8" xfId="2" applyFont="1" applyFill="1" applyBorder="1" applyAlignment="1">
      <alignment horizontal="center" vertical="center" wrapText="1"/>
    </xf>
    <xf numFmtId="3" fontId="1" fillId="0" borderId="8" xfId="2" applyNumberFormat="1" applyFont="1" applyFill="1" applyBorder="1" applyAlignment="1">
      <alignment horizontal="center" vertical="center" wrapText="1"/>
    </xf>
    <xf numFmtId="0" fontId="1" fillId="0" borderId="8" xfId="2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0" fillId="5" borderId="4" xfId="2" applyFont="1" applyFill="1" applyBorder="1" applyAlignment="1">
      <alignment horizontal="center" vertical="center" wrapText="1"/>
    </xf>
    <xf numFmtId="0" fontId="10" fillId="5" borderId="9" xfId="2" applyFont="1" applyFill="1" applyBorder="1" applyAlignment="1">
      <alignment horizontal="center" vertical="center" wrapText="1"/>
    </xf>
    <xf numFmtId="164" fontId="10" fillId="5" borderId="2" xfId="2" applyNumberFormat="1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2" fontId="10" fillId="5" borderId="1" xfId="0" applyNumberFormat="1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Border="1"/>
    <xf numFmtId="0" fontId="18" fillId="5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170" fontId="1" fillId="0" borderId="3" xfId="19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vertical="center"/>
    </xf>
    <xf numFmtId="0" fontId="10" fillId="4" borderId="7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center" vertical="center"/>
    </xf>
    <xf numFmtId="4" fontId="2" fillId="4" borderId="3" xfId="1" applyNumberFormat="1" applyFont="1" applyFill="1" applyBorder="1" applyAlignment="1">
      <alignment horizontal="center" vertical="center"/>
    </xf>
    <xf numFmtId="4" fontId="1" fillId="4" borderId="3" xfId="1" applyNumberFormat="1" applyFont="1" applyFill="1" applyBorder="1" applyAlignment="1">
      <alignment horizontal="center" vertical="center"/>
    </xf>
    <xf numFmtId="4" fontId="1" fillId="4" borderId="3" xfId="1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2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/>
    <xf numFmtId="0" fontId="1" fillId="0" borderId="3" xfId="0" applyFont="1" applyFill="1" applyBorder="1" applyAlignment="1">
      <alignment wrapText="1"/>
    </xf>
    <xf numFmtId="0" fontId="1" fillId="0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9" fontId="2" fillId="3" borderId="3" xfId="2" applyNumberFormat="1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 wrapText="1"/>
    </xf>
    <xf numFmtId="4" fontId="2" fillId="3" borderId="3" xfId="2" applyNumberFormat="1" applyFont="1" applyFill="1" applyBorder="1" applyAlignment="1">
      <alignment horizontal="center" vertical="center" wrapText="1"/>
    </xf>
    <xf numFmtId="164" fontId="2" fillId="3" borderId="3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1" applyFont="1" applyBorder="1" applyAlignment="1">
      <alignment vertical="center" wrapText="1"/>
    </xf>
    <xf numFmtId="4" fontId="1" fillId="0" borderId="3" xfId="1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4" fontId="1" fillId="0" borderId="3" xfId="1" applyNumberFormat="1" applyFont="1" applyBorder="1" applyAlignment="1">
      <alignment horizontal="center" vertical="center"/>
    </xf>
    <xf numFmtId="0" fontId="22" fillId="0" borderId="3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1" applyFont="1" applyFill="1" applyBorder="1" applyAlignment="1">
      <alignment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5" fontId="9" fillId="0" borderId="3" xfId="0" applyNumberFormat="1" applyFont="1" applyFill="1" applyBorder="1" applyAlignment="1">
      <alignment horizontal="center" vertical="center" wrapText="1"/>
    </xf>
    <xf numFmtId="169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168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1" fontId="1" fillId="0" borderId="5" xfId="0" applyNumberFormat="1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166" fontId="1" fillId="0" borderId="8" xfId="0" applyNumberFormat="1" applyFont="1" applyFill="1" applyBorder="1" applyAlignment="1">
      <alignment horizontal="left" vertical="center" wrapText="1"/>
    </xf>
    <xf numFmtId="169" fontId="5" fillId="0" borderId="0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3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23" fillId="0" borderId="3" xfId="6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165" fontId="23" fillId="0" borderId="3" xfId="6" applyNumberFormat="1" applyFont="1" applyFill="1" applyBorder="1" applyAlignment="1">
      <alignment horizontal="center" vertical="center" wrapText="1"/>
    </xf>
    <xf numFmtId="4" fontId="23" fillId="0" borderId="3" xfId="6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" fontId="1" fillId="0" borderId="3" xfId="5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9" fillId="0" borderId="3" xfId="14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14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19" applyFont="1" applyFill="1" applyBorder="1" applyAlignment="1">
      <alignment horizontal="center" vertical="center" wrapText="1"/>
    </xf>
    <xf numFmtId="0" fontId="1" fillId="0" borderId="3" xfId="20" applyFont="1" applyFill="1" applyBorder="1" applyAlignment="1">
      <alignment horizontal="center" vertical="center" wrapText="1"/>
    </xf>
    <xf numFmtId="0" fontId="5" fillId="0" borderId="3" xfId="0" applyFont="1" applyBorder="1"/>
    <xf numFmtId="0" fontId="1" fillId="0" borderId="3" xfId="0" applyFont="1" applyFill="1" applyBorder="1" applyAlignment="1">
      <alignment horizontal="center" wrapText="1"/>
    </xf>
    <xf numFmtId="1" fontId="1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 wrapText="1"/>
    </xf>
    <xf numFmtId="4" fontId="26" fillId="0" borderId="3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/>
    <xf numFmtId="0" fontId="5" fillId="0" borderId="0" xfId="0" applyFont="1"/>
    <xf numFmtId="0" fontId="5" fillId="0" borderId="3" xfId="0" applyFont="1" applyFill="1" applyBorder="1" applyAlignment="1">
      <alignment horizontal="left" vertical="center" wrapText="1" shrinkToFit="1"/>
    </xf>
    <xf numFmtId="0" fontId="5" fillId="0" borderId="3" xfId="0" applyFont="1" applyFill="1" applyBorder="1" applyAlignment="1">
      <alignment horizontal="left" vertical="center"/>
    </xf>
    <xf numFmtId="43" fontId="5" fillId="0" borderId="3" xfId="5" applyFont="1" applyFill="1" applyBorder="1" applyAlignment="1">
      <alignment horizontal="center" vertical="center"/>
    </xf>
    <xf numFmtId="0" fontId="5" fillId="0" borderId="3" xfId="0" applyFont="1" applyFill="1" applyBorder="1"/>
    <xf numFmtId="169" fontId="1" fillId="0" borderId="3" xfId="5" applyNumberFormat="1" applyFont="1" applyFill="1" applyBorder="1" applyAlignment="1">
      <alignment vertical="center"/>
    </xf>
    <xf numFmtId="0" fontId="1" fillId="0" borderId="3" xfId="2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25" fillId="0" borderId="0" xfId="0" applyFont="1" applyFill="1" applyAlignment="1">
      <alignment vertical="center" wrapText="1"/>
    </xf>
    <xf numFmtId="0" fontId="0" fillId="0" borderId="3" xfId="0" applyFill="1" applyBorder="1" applyAlignment="1">
      <alignment vertical="center" wrapText="1"/>
    </xf>
    <xf numFmtId="14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wrapText="1"/>
    </xf>
    <xf numFmtId="0" fontId="0" fillId="0" borderId="0" xfId="0" applyFill="1"/>
    <xf numFmtId="164" fontId="1" fillId="3" borderId="10" xfId="2" applyNumberFormat="1" applyFont="1" applyFill="1" applyBorder="1" applyAlignment="1">
      <alignment horizontal="center" vertical="center" wrapText="1"/>
    </xf>
    <xf numFmtId="0" fontId="1" fillId="0" borderId="3" xfId="19" applyFont="1" applyFill="1" applyBorder="1" applyAlignment="1">
      <alignment horizontal="left" vertical="center" wrapText="1"/>
    </xf>
    <xf numFmtId="0" fontId="1" fillId="0" borderId="3" xfId="2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wrapText="1"/>
    </xf>
    <xf numFmtId="0" fontId="2" fillId="2" borderId="3" xfId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164" fontId="2" fillId="2" borderId="3" xfId="2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169" fontId="5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9" fillId="0" borderId="3" xfId="14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10" fillId="0" borderId="3" xfId="14" applyNumberFormat="1" applyFont="1" applyFill="1" applyBorder="1" applyAlignment="1">
      <alignment horizontal="center" vertical="center"/>
    </xf>
    <xf numFmtId="0" fontId="1" fillId="0" borderId="3" xfId="14" applyFont="1" applyFill="1" applyBorder="1" applyAlignment="1">
      <alignment horizontal="center" vertical="center" wrapText="1"/>
    </xf>
    <xf numFmtId="4" fontId="1" fillId="0" borderId="3" xfId="14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6" fontId="1" fillId="0" borderId="8" xfId="0" applyNumberFormat="1" applyFont="1" applyFill="1" applyBorder="1" applyAlignment="1">
      <alignment horizontal="center" vertical="center" wrapText="1"/>
    </xf>
    <xf numFmtId="166" fontId="1" fillId="0" borderId="6" xfId="0" applyNumberFormat="1" applyFont="1" applyFill="1" applyBorder="1" applyAlignment="1">
      <alignment horizontal="center" vertical="center" wrapText="1"/>
    </xf>
    <xf numFmtId="166" fontId="1" fillId="0" borderId="7" xfId="0" applyNumberFormat="1" applyFont="1" applyFill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wrapText="1"/>
    </xf>
    <xf numFmtId="0" fontId="20" fillId="0" borderId="0" xfId="0" applyFont="1" applyFill="1" applyAlignment="1">
      <alignment horizontal="center" wrapText="1"/>
    </xf>
    <xf numFmtId="0" fontId="1" fillId="0" borderId="3" xfId="19" applyFont="1" applyFill="1" applyBorder="1" applyAlignment="1">
      <alignment horizontal="left" vertical="center" wrapText="1"/>
    </xf>
  </cellXfs>
  <cellStyles count="22">
    <cellStyle name="Гиперссылка" xfId="17" builtinId="8"/>
    <cellStyle name="Обычный" xfId="0" builtinId="0"/>
    <cellStyle name="Обычный 10" xfId="19" xr:uid="{00000000-0005-0000-0000-000002000000}"/>
    <cellStyle name="Обычный 11" xfId="20" xr:uid="{00000000-0005-0000-0000-000003000000}"/>
    <cellStyle name="Обычный 12" xfId="21" xr:uid="{00000000-0005-0000-0000-000004000000}"/>
    <cellStyle name="Обычный 14" xfId="8" xr:uid="{00000000-0005-0000-0000-000005000000}"/>
    <cellStyle name="Обычный 16" xfId="9" xr:uid="{00000000-0005-0000-0000-000006000000}"/>
    <cellStyle name="Обычный 17" xfId="10" xr:uid="{00000000-0005-0000-0000-000007000000}"/>
    <cellStyle name="Обычный 18" xfId="11" xr:uid="{00000000-0005-0000-0000-000008000000}"/>
    <cellStyle name="Обычный 19" xfId="12" xr:uid="{00000000-0005-0000-0000-000009000000}"/>
    <cellStyle name="Обычный 2" xfId="4" xr:uid="{00000000-0005-0000-0000-00000A000000}"/>
    <cellStyle name="Обычный 20" xfId="13" xr:uid="{00000000-0005-0000-0000-00000B000000}"/>
    <cellStyle name="Обычный 21" xfId="7" xr:uid="{00000000-0005-0000-0000-00000C000000}"/>
    <cellStyle name="Обычный 22" xfId="16" xr:uid="{00000000-0005-0000-0000-00000D000000}"/>
    <cellStyle name="Обычный 23" xfId="18" xr:uid="{00000000-0005-0000-0000-00000E000000}"/>
    <cellStyle name="Обычный 24" xfId="3" xr:uid="{00000000-0005-0000-0000-00000F000000}"/>
    <cellStyle name="Обычный 25" xfId="14" xr:uid="{00000000-0005-0000-0000-000010000000}"/>
    <cellStyle name="Обычный 6" xfId="1" xr:uid="{00000000-0005-0000-0000-000011000000}"/>
    <cellStyle name="Обычный 7" xfId="2" xr:uid="{00000000-0005-0000-0000-000012000000}"/>
    <cellStyle name="Обычный 8" xfId="6" xr:uid="{00000000-0005-0000-0000-000013000000}"/>
    <cellStyle name="Обычный_СВОД подразд. АК суббота" xfId="15" xr:uid="{00000000-0005-0000-0000-000014000000}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89"/>
  <sheetViews>
    <sheetView topLeftCell="P1" workbookViewId="0">
      <pane ySplit="1" topLeftCell="A2" activePane="bottomLeft" state="frozen"/>
      <selection pane="bottomLeft" activeCell="AA2" sqref="AA2"/>
    </sheetView>
  </sheetViews>
  <sheetFormatPr defaultRowHeight="15" x14ac:dyDescent="0.25"/>
  <cols>
    <col min="1" max="1" width="9.140625" style="55" customWidth="1"/>
    <col min="2" max="2" width="12.28515625" style="55" customWidth="1"/>
    <col min="3" max="3" width="41.42578125" style="56" customWidth="1"/>
    <col min="4" max="4" width="34.42578125" style="56" customWidth="1"/>
    <col min="5" max="5" width="19.28515625" style="55" customWidth="1"/>
    <col min="6" max="6" width="35.85546875" style="56" customWidth="1"/>
    <col min="7" max="7" width="29.28515625" style="55" customWidth="1"/>
    <col min="8" max="9" width="19.28515625" style="55" customWidth="1"/>
    <col min="10" max="10" width="30" style="55" customWidth="1"/>
    <col min="11" max="11" width="15.140625" style="55" customWidth="1"/>
    <col min="12" max="12" width="12" style="55" customWidth="1"/>
    <col min="13" max="13" width="12.140625" customWidth="1"/>
    <col min="14" max="14" width="16.140625" customWidth="1"/>
    <col min="15" max="15" width="18.5703125" style="55" customWidth="1"/>
    <col min="16" max="17" width="28" style="55" customWidth="1"/>
    <col min="18" max="18" width="15.7109375" style="55" customWidth="1"/>
    <col min="19" max="19" width="14.85546875" style="55" customWidth="1"/>
    <col min="20" max="21" width="16" style="55" customWidth="1"/>
    <col min="22" max="22" width="20.7109375" style="55" customWidth="1"/>
    <col min="23" max="23" width="37.140625" style="55" customWidth="1"/>
    <col min="24" max="24" width="39.28515625" style="55" bestFit="1" customWidth="1"/>
    <col min="25" max="25" width="16.5703125" style="55" customWidth="1"/>
    <col min="26" max="16384" width="9.140625" style="55"/>
  </cols>
  <sheetData>
    <row r="1" spans="1:25" s="31" customFormat="1" ht="63.75" x14ac:dyDescent="0.25">
      <c r="A1" s="166" t="s">
        <v>702</v>
      </c>
      <c r="B1" s="167" t="s">
        <v>0</v>
      </c>
      <c r="C1" s="167" t="s">
        <v>2</v>
      </c>
      <c r="D1" s="167" t="s">
        <v>4</v>
      </c>
      <c r="E1" s="167" t="s">
        <v>1</v>
      </c>
      <c r="F1" s="223" t="s">
        <v>3</v>
      </c>
      <c r="G1" s="167" t="s">
        <v>6822</v>
      </c>
      <c r="H1" s="167" t="s">
        <v>6820</v>
      </c>
      <c r="I1" s="167" t="s">
        <v>6821</v>
      </c>
      <c r="J1" s="224" t="s">
        <v>1377</v>
      </c>
      <c r="K1" s="167" t="s">
        <v>1378</v>
      </c>
      <c r="L1" s="225" t="s">
        <v>1784</v>
      </c>
      <c r="M1" s="169" t="s">
        <v>6823</v>
      </c>
      <c r="N1" s="169" t="s">
        <v>6824</v>
      </c>
      <c r="O1" s="226" t="s">
        <v>5</v>
      </c>
      <c r="P1" s="227" t="s">
        <v>6</v>
      </c>
      <c r="Q1" s="227" t="s">
        <v>6825</v>
      </c>
      <c r="R1" s="227" t="s">
        <v>6826</v>
      </c>
      <c r="S1" s="227" t="s">
        <v>6827</v>
      </c>
      <c r="T1" s="227" t="s">
        <v>6828</v>
      </c>
      <c r="U1" s="227" t="s">
        <v>6829</v>
      </c>
      <c r="V1" s="168" t="s">
        <v>7</v>
      </c>
      <c r="W1" s="168" t="s">
        <v>8</v>
      </c>
      <c r="X1" s="169" t="s">
        <v>6818</v>
      </c>
      <c r="Y1" s="170" t="s">
        <v>6819</v>
      </c>
    </row>
    <row r="2" spans="1:25" s="31" customFormat="1" ht="63.75" x14ac:dyDescent="0.25">
      <c r="A2" s="57">
        <v>1</v>
      </c>
      <c r="B2" s="2">
        <v>2109</v>
      </c>
      <c r="C2" s="1" t="s">
        <v>10</v>
      </c>
      <c r="D2" s="8" t="s">
        <v>944</v>
      </c>
      <c r="E2" s="2" t="s">
        <v>943</v>
      </c>
      <c r="F2" s="1" t="s">
        <v>11</v>
      </c>
      <c r="G2" s="2" t="s">
        <v>7879</v>
      </c>
      <c r="H2" s="2"/>
      <c r="I2" s="2"/>
      <c r="J2" s="6" t="s">
        <v>945</v>
      </c>
      <c r="K2" s="5">
        <v>39953</v>
      </c>
      <c r="L2" s="171">
        <v>6715</v>
      </c>
      <c r="M2" s="28"/>
      <c r="N2" s="28"/>
      <c r="O2" s="29"/>
      <c r="P2" s="49">
        <v>28281364.050000001</v>
      </c>
      <c r="Q2" s="49"/>
      <c r="R2" s="49"/>
      <c r="S2" s="49"/>
      <c r="T2" s="49"/>
      <c r="U2" s="49"/>
      <c r="V2" s="6"/>
      <c r="W2" s="13" t="s">
        <v>12</v>
      </c>
      <c r="X2" s="6"/>
      <c r="Y2" s="28"/>
    </row>
    <row r="3" spans="1:25" s="31" customFormat="1" ht="63.75" x14ac:dyDescent="0.25">
      <c r="A3" s="57">
        <f>A2+1</f>
        <v>2</v>
      </c>
      <c r="B3" s="2">
        <v>2353</v>
      </c>
      <c r="C3" s="1" t="s">
        <v>14</v>
      </c>
      <c r="D3" s="40" t="s">
        <v>1332</v>
      </c>
      <c r="E3" s="2" t="s">
        <v>13</v>
      </c>
      <c r="F3" s="1" t="s">
        <v>15</v>
      </c>
      <c r="G3" s="2" t="s">
        <v>7879</v>
      </c>
      <c r="H3" s="2"/>
      <c r="I3" s="2"/>
      <c r="J3" s="46" t="s">
        <v>1333</v>
      </c>
      <c r="K3" s="5">
        <v>39953</v>
      </c>
      <c r="L3" s="171">
        <v>1679</v>
      </c>
      <c r="M3" s="28"/>
      <c r="N3" s="28"/>
      <c r="O3" s="29"/>
      <c r="P3" s="3">
        <v>560886.74</v>
      </c>
      <c r="Q3" s="3"/>
      <c r="R3" s="3"/>
      <c r="S3" s="3"/>
      <c r="T3" s="3"/>
      <c r="U3" s="3"/>
      <c r="V3" s="3"/>
      <c r="W3" s="3"/>
      <c r="X3" s="6"/>
      <c r="Y3" s="28"/>
    </row>
    <row r="4" spans="1:25" s="31" customFormat="1" ht="76.5" x14ac:dyDescent="0.25">
      <c r="A4" s="57">
        <f>A3+1</f>
        <v>3</v>
      </c>
      <c r="B4" s="2">
        <v>2352</v>
      </c>
      <c r="C4" s="1" t="s">
        <v>17</v>
      </c>
      <c r="D4" s="8" t="s">
        <v>813</v>
      </c>
      <c r="E4" s="2" t="s">
        <v>16</v>
      </c>
      <c r="F4" s="1" t="s">
        <v>18</v>
      </c>
      <c r="G4" s="2" t="s">
        <v>7879</v>
      </c>
      <c r="H4" s="2"/>
      <c r="I4" s="2"/>
      <c r="J4" s="6" t="s">
        <v>814</v>
      </c>
      <c r="K4" s="5">
        <v>40528</v>
      </c>
      <c r="L4" s="171">
        <v>28</v>
      </c>
      <c r="M4" s="28"/>
      <c r="N4" s="28"/>
      <c r="O4" s="29"/>
      <c r="P4" s="3">
        <v>15076.04</v>
      </c>
      <c r="Q4" s="3"/>
      <c r="R4" s="3"/>
      <c r="S4" s="3"/>
      <c r="T4" s="3"/>
      <c r="U4" s="3"/>
      <c r="V4" s="3"/>
      <c r="W4" s="3"/>
      <c r="X4" s="6"/>
      <c r="Y4" s="28"/>
    </row>
    <row r="5" spans="1:25" s="31" customFormat="1" ht="76.5" x14ac:dyDescent="0.25">
      <c r="A5" s="57">
        <f t="shared" ref="A5:A65" si="0">A4+1</f>
        <v>4</v>
      </c>
      <c r="B5" s="2"/>
      <c r="C5" s="1" t="s">
        <v>20</v>
      </c>
      <c r="D5" s="8" t="s">
        <v>801</v>
      </c>
      <c r="E5" s="2" t="s">
        <v>19</v>
      </c>
      <c r="F5" s="1" t="s">
        <v>21</v>
      </c>
      <c r="G5" s="2" t="s">
        <v>7879</v>
      </c>
      <c r="H5" s="2"/>
      <c r="I5" s="2"/>
      <c r="J5" s="6" t="s">
        <v>802</v>
      </c>
      <c r="K5" s="5">
        <v>40528</v>
      </c>
      <c r="L5" s="171">
        <v>34</v>
      </c>
      <c r="M5" s="28"/>
      <c r="N5" s="28"/>
      <c r="O5" s="29"/>
      <c r="P5" s="3">
        <v>18306.62</v>
      </c>
      <c r="Q5" s="3"/>
      <c r="R5" s="3"/>
      <c r="S5" s="3"/>
      <c r="T5" s="3"/>
      <c r="U5" s="3"/>
      <c r="V5" s="3"/>
      <c r="W5" s="3"/>
      <c r="X5" s="6"/>
      <c r="Y5" s="28"/>
    </row>
    <row r="6" spans="1:25" s="31" customFormat="1" ht="76.5" x14ac:dyDescent="0.25">
      <c r="A6" s="57">
        <f t="shared" si="0"/>
        <v>5</v>
      </c>
      <c r="B6" s="2">
        <v>2375</v>
      </c>
      <c r="C6" s="1" t="s">
        <v>23</v>
      </c>
      <c r="D6" s="40" t="s">
        <v>1110</v>
      </c>
      <c r="E6" s="2" t="s">
        <v>22</v>
      </c>
      <c r="F6" s="1" t="s">
        <v>24</v>
      </c>
      <c r="G6" s="2" t="s">
        <v>7879</v>
      </c>
      <c r="H6" s="2"/>
      <c r="I6" s="2"/>
      <c r="J6" s="46" t="s">
        <v>1111</v>
      </c>
      <c r="K6" s="5">
        <v>40529</v>
      </c>
      <c r="L6" s="171">
        <v>1</v>
      </c>
      <c r="M6" s="28"/>
      <c r="N6" s="28"/>
      <c r="O6" s="29"/>
      <c r="P6" s="3">
        <v>538.42999999999995</v>
      </c>
      <c r="Q6" s="3"/>
      <c r="R6" s="3"/>
      <c r="S6" s="3"/>
      <c r="T6" s="3"/>
      <c r="U6" s="3"/>
      <c r="V6" s="3"/>
      <c r="W6" s="3"/>
      <c r="X6" s="6"/>
      <c r="Y6" s="28"/>
    </row>
    <row r="7" spans="1:25" s="31" customFormat="1" ht="51" x14ac:dyDescent="0.25">
      <c r="A7" s="57">
        <f t="shared" si="0"/>
        <v>6</v>
      </c>
      <c r="B7" s="2">
        <v>2108</v>
      </c>
      <c r="C7" s="1" t="s">
        <v>25</v>
      </c>
      <c r="D7" s="40" t="s">
        <v>1026</v>
      </c>
      <c r="E7" s="2" t="s">
        <v>1025</v>
      </c>
      <c r="F7" s="1" t="s">
        <v>26</v>
      </c>
      <c r="G7" s="2" t="s">
        <v>7879</v>
      </c>
      <c r="H7" s="2"/>
      <c r="I7" s="2"/>
      <c r="J7" s="46" t="s">
        <v>1027</v>
      </c>
      <c r="K7" s="5">
        <v>39678</v>
      </c>
      <c r="L7" s="171">
        <v>1530</v>
      </c>
      <c r="M7" s="28"/>
      <c r="N7" s="28"/>
      <c r="O7" s="29"/>
      <c r="P7" s="3">
        <v>4547894.4000000004</v>
      </c>
      <c r="Q7" s="3"/>
      <c r="R7" s="3"/>
      <c r="S7" s="3"/>
      <c r="T7" s="3"/>
      <c r="U7" s="3"/>
      <c r="V7" s="3"/>
      <c r="W7" s="3"/>
      <c r="X7" s="6"/>
      <c r="Y7" s="28"/>
    </row>
    <row r="8" spans="1:25" s="31" customFormat="1" ht="51" x14ac:dyDescent="0.25">
      <c r="A8" s="57">
        <f t="shared" si="0"/>
        <v>7</v>
      </c>
      <c r="B8" s="2"/>
      <c r="C8" s="1" t="s">
        <v>27</v>
      </c>
      <c r="D8" s="1" t="s">
        <v>1379</v>
      </c>
      <c r="E8" s="2" t="s">
        <v>701</v>
      </c>
      <c r="F8" s="1" t="s">
        <v>28</v>
      </c>
      <c r="G8" s="2" t="s">
        <v>7879</v>
      </c>
      <c r="H8" s="2"/>
      <c r="I8" s="2"/>
      <c r="J8" s="2" t="s">
        <v>1368</v>
      </c>
      <c r="K8" s="2" t="s">
        <v>29</v>
      </c>
      <c r="L8" s="171">
        <v>90</v>
      </c>
      <c r="M8" s="28"/>
      <c r="N8" s="28"/>
      <c r="O8" s="29"/>
      <c r="P8" s="3">
        <v>288053.09999999998</v>
      </c>
      <c r="Q8" s="3"/>
      <c r="R8" s="3"/>
      <c r="S8" s="3"/>
      <c r="T8" s="3"/>
      <c r="U8" s="3"/>
      <c r="V8" s="3"/>
      <c r="W8" s="3"/>
      <c r="X8" s="6" t="s">
        <v>1367</v>
      </c>
      <c r="Y8" s="28" t="s">
        <v>1366</v>
      </c>
    </row>
    <row r="9" spans="1:25" s="31" customFormat="1" ht="76.5" x14ac:dyDescent="0.25">
      <c r="A9" s="57">
        <f t="shared" si="0"/>
        <v>8</v>
      </c>
      <c r="B9" s="2">
        <v>1374</v>
      </c>
      <c r="C9" s="1" t="s">
        <v>31</v>
      </c>
      <c r="D9" s="40" t="s">
        <v>1116</v>
      </c>
      <c r="E9" s="4" t="s">
        <v>30</v>
      </c>
      <c r="F9" s="1" t="s">
        <v>32</v>
      </c>
      <c r="G9" s="2" t="s">
        <v>7879</v>
      </c>
      <c r="H9" s="4"/>
      <c r="I9" s="4"/>
      <c r="J9" s="46" t="s">
        <v>1117</v>
      </c>
      <c r="K9" s="46" t="s">
        <v>1118</v>
      </c>
      <c r="L9" s="171">
        <v>487</v>
      </c>
      <c r="M9" s="28"/>
      <c r="N9" s="28"/>
      <c r="O9" s="29"/>
      <c r="P9" s="3">
        <v>2648680.9900000002</v>
      </c>
      <c r="Q9" s="3"/>
      <c r="R9" s="3"/>
      <c r="S9" s="3"/>
      <c r="T9" s="3"/>
      <c r="U9" s="3"/>
      <c r="V9" s="3"/>
      <c r="W9" s="3"/>
      <c r="X9" s="6"/>
      <c r="Y9" s="28"/>
    </row>
    <row r="10" spans="1:25" s="31" customFormat="1" ht="51" x14ac:dyDescent="0.25">
      <c r="A10" s="57">
        <f t="shared" si="0"/>
        <v>9</v>
      </c>
      <c r="B10" s="2">
        <v>1303</v>
      </c>
      <c r="C10" s="1" t="s">
        <v>34</v>
      </c>
      <c r="D10" s="40" t="s">
        <v>1140</v>
      </c>
      <c r="E10" s="4" t="s">
        <v>33</v>
      </c>
      <c r="F10" s="1" t="s">
        <v>35</v>
      </c>
      <c r="G10" s="2" t="s">
        <v>7879</v>
      </c>
      <c r="H10" s="4"/>
      <c r="I10" s="4"/>
      <c r="J10" s="46" t="s">
        <v>1141</v>
      </c>
      <c r="K10" s="46" t="s">
        <v>1142</v>
      </c>
      <c r="L10" s="172">
        <v>6551</v>
      </c>
      <c r="M10" s="28"/>
      <c r="N10" s="28"/>
      <c r="O10" s="29"/>
      <c r="P10" s="49">
        <v>17547639.620000001</v>
      </c>
      <c r="Q10" s="49"/>
      <c r="R10" s="49"/>
      <c r="S10" s="49"/>
      <c r="T10" s="49"/>
      <c r="U10" s="49"/>
      <c r="V10" s="13"/>
      <c r="W10" s="13"/>
      <c r="X10" s="6"/>
      <c r="Y10" s="28"/>
    </row>
    <row r="11" spans="1:25" s="31" customFormat="1" ht="51" x14ac:dyDescent="0.25">
      <c r="A11" s="57">
        <f t="shared" si="0"/>
        <v>10</v>
      </c>
      <c r="B11" s="2">
        <v>2377</v>
      </c>
      <c r="C11" s="1" t="s">
        <v>38</v>
      </c>
      <c r="D11" s="40" t="s">
        <v>803</v>
      </c>
      <c r="E11" s="4" t="s">
        <v>37</v>
      </c>
      <c r="F11" s="50"/>
      <c r="G11" s="2" t="s">
        <v>7879</v>
      </c>
      <c r="H11" s="4"/>
      <c r="I11" s="4"/>
      <c r="J11" s="46" t="s">
        <v>1015</v>
      </c>
      <c r="K11" s="5">
        <v>40840</v>
      </c>
      <c r="L11" s="173">
        <v>3</v>
      </c>
      <c r="M11" s="28"/>
      <c r="N11" s="28"/>
      <c r="O11" s="7"/>
      <c r="P11" s="9">
        <v>614.37</v>
      </c>
      <c r="Q11" s="9"/>
      <c r="R11" s="9"/>
      <c r="S11" s="9"/>
      <c r="T11" s="9"/>
      <c r="U11" s="9"/>
      <c r="V11" s="3"/>
      <c r="W11" s="3"/>
      <c r="X11" s="6"/>
      <c r="Y11" s="28"/>
    </row>
    <row r="12" spans="1:25" s="31" customFormat="1" ht="51" x14ac:dyDescent="0.25">
      <c r="A12" s="57">
        <f t="shared" si="0"/>
        <v>11</v>
      </c>
      <c r="B12" s="2">
        <v>2376</v>
      </c>
      <c r="C12" s="1" t="s">
        <v>40</v>
      </c>
      <c r="D12" s="8" t="s">
        <v>803</v>
      </c>
      <c r="E12" s="28" t="s">
        <v>39</v>
      </c>
      <c r="F12" s="8"/>
      <c r="G12" s="2" t="s">
        <v>7879</v>
      </c>
      <c r="H12" s="28"/>
      <c r="I12" s="28"/>
      <c r="J12" s="6" t="s">
        <v>804</v>
      </c>
      <c r="K12" s="5">
        <v>40840</v>
      </c>
      <c r="L12" s="174">
        <v>10</v>
      </c>
      <c r="M12" s="28"/>
      <c r="N12" s="28"/>
      <c r="O12" s="7"/>
      <c r="P12" s="9">
        <v>2047.9</v>
      </c>
      <c r="Q12" s="9"/>
      <c r="R12" s="9"/>
      <c r="S12" s="9"/>
      <c r="T12" s="9"/>
      <c r="U12" s="9"/>
      <c r="V12" s="3"/>
      <c r="W12" s="3"/>
      <c r="X12" s="6"/>
      <c r="Y12" s="28"/>
    </row>
    <row r="13" spans="1:25" s="31" customFormat="1" ht="51" x14ac:dyDescent="0.25">
      <c r="A13" s="57">
        <f t="shared" si="0"/>
        <v>12</v>
      </c>
      <c r="B13" s="2"/>
      <c r="C13" s="1" t="s">
        <v>42</v>
      </c>
      <c r="D13" s="8" t="s">
        <v>805</v>
      </c>
      <c r="E13" s="28" t="s">
        <v>41</v>
      </c>
      <c r="F13" s="8"/>
      <c r="G13" s="2" t="s">
        <v>7879</v>
      </c>
      <c r="H13" s="28"/>
      <c r="I13" s="28"/>
      <c r="J13" s="6" t="s">
        <v>806</v>
      </c>
      <c r="K13" s="5">
        <v>40840</v>
      </c>
      <c r="L13" s="174">
        <v>53</v>
      </c>
      <c r="M13" s="28"/>
      <c r="N13" s="28"/>
      <c r="O13" s="7"/>
      <c r="P13" s="9">
        <v>10853.87</v>
      </c>
      <c r="Q13" s="9"/>
      <c r="R13" s="9"/>
      <c r="S13" s="9"/>
      <c r="T13" s="9"/>
      <c r="U13" s="9"/>
      <c r="V13" s="3"/>
      <c r="W13" s="3"/>
      <c r="X13" s="6"/>
      <c r="Y13" s="28"/>
    </row>
    <row r="14" spans="1:25" s="31" customFormat="1" ht="89.25" x14ac:dyDescent="0.25">
      <c r="A14" s="57">
        <f t="shared" si="0"/>
        <v>13</v>
      </c>
      <c r="B14" s="2">
        <v>2342</v>
      </c>
      <c r="C14" s="1" t="s">
        <v>44</v>
      </c>
      <c r="D14" s="8" t="s">
        <v>703</v>
      </c>
      <c r="E14" s="28" t="s">
        <v>43</v>
      </c>
      <c r="F14" s="8" t="s">
        <v>45</v>
      </c>
      <c r="G14" s="2" t="s">
        <v>7879</v>
      </c>
      <c r="H14" s="28"/>
      <c r="I14" s="28"/>
      <c r="J14" s="6" t="s">
        <v>699</v>
      </c>
      <c r="K14" s="5">
        <v>41358</v>
      </c>
      <c r="L14" s="174">
        <v>567</v>
      </c>
      <c r="M14" s="28"/>
      <c r="N14" s="28"/>
      <c r="O14" s="7"/>
      <c r="P14" s="9">
        <v>415860.47999999998</v>
      </c>
      <c r="Q14" s="9"/>
      <c r="R14" s="9"/>
      <c r="S14" s="9"/>
      <c r="T14" s="9"/>
      <c r="U14" s="9"/>
      <c r="V14" s="3"/>
      <c r="W14" s="3" t="s">
        <v>46</v>
      </c>
      <c r="X14" s="6"/>
      <c r="Y14" s="28"/>
    </row>
    <row r="15" spans="1:25" s="31" customFormat="1" ht="89.25" x14ac:dyDescent="0.25">
      <c r="A15" s="57">
        <f t="shared" si="0"/>
        <v>14</v>
      </c>
      <c r="B15" s="2">
        <v>2365</v>
      </c>
      <c r="C15" s="1" t="s">
        <v>48</v>
      </c>
      <c r="D15" s="8" t="s">
        <v>811</v>
      </c>
      <c r="E15" s="28" t="s">
        <v>47</v>
      </c>
      <c r="F15" s="8" t="s">
        <v>49</v>
      </c>
      <c r="G15" s="2" t="s">
        <v>7879</v>
      </c>
      <c r="H15" s="28"/>
      <c r="I15" s="28"/>
      <c r="J15" s="6" t="s">
        <v>812</v>
      </c>
      <c r="K15" s="5">
        <v>41305</v>
      </c>
      <c r="L15" s="174">
        <v>29</v>
      </c>
      <c r="M15" s="28"/>
      <c r="N15" s="28"/>
      <c r="O15" s="7"/>
      <c r="P15" s="9">
        <v>16953.689999999999</v>
      </c>
      <c r="Q15" s="9"/>
      <c r="R15" s="9"/>
      <c r="S15" s="9"/>
      <c r="T15" s="9"/>
      <c r="U15" s="9"/>
      <c r="V15" s="3"/>
      <c r="W15" s="3" t="s">
        <v>46</v>
      </c>
      <c r="X15" s="6"/>
      <c r="Y15" s="28"/>
    </row>
    <row r="16" spans="1:25" s="31" customFormat="1" ht="76.5" x14ac:dyDescent="0.25">
      <c r="A16" s="57">
        <f t="shared" si="0"/>
        <v>15</v>
      </c>
      <c r="B16" s="2">
        <v>2395</v>
      </c>
      <c r="C16" s="1" t="s">
        <v>52</v>
      </c>
      <c r="D16" s="40" t="s">
        <v>1287</v>
      </c>
      <c r="E16" s="28" t="s">
        <v>51</v>
      </c>
      <c r="F16" s="8" t="s">
        <v>53</v>
      </c>
      <c r="G16" s="2" t="s">
        <v>7879</v>
      </c>
      <c r="H16" s="28"/>
      <c r="I16" s="28"/>
      <c r="J16" s="46" t="s">
        <v>1288</v>
      </c>
      <c r="K16" s="5">
        <v>41201</v>
      </c>
      <c r="L16" s="174">
        <v>938</v>
      </c>
      <c r="M16" s="28"/>
      <c r="N16" s="28"/>
      <c r="O16" s="7"/>
      <c r="P16" s="9">
        <v>548364.18000000005</v>
      </c>
      <c r="Q16" s="9"/>
      <c r="R16" s="9"/>
      <c r="S16" s="9"/>
      <c r="T16" s="9"/>
      <c r="U16" s="9"/>
      <c r="V16" s="3"/>
      <c r="W16" s="3"/>
      <c r="X16" s="6"/>
      <c r="Y16" s="28"/>
    </row>
    <row r="17" spans="1:25" s="31" customFormat="1" ht="89.25" x14ac:dyDescent="0.25">
      <c r="A17" s="57">
        <f t="shared" si="0"/>
        <v>16</v>
      </c>
      <c r="B17" s="2">
        <v>1374</v>
      </c>
      <c r="C17" s="1" t="s">
        <v>54</v>
      </c>
      <c r="D17" s="1" t="s">
        <v>1372</v>
      </c>
      <c r="E17" s="30" t="s">
        <v>30</v>
      </c>
      <c r="F17" s="8" t="s">
        <v>55</v>
      </c>
      <c r="G17" s="2" t="s">
        <v>7879</v>
      </c>
      <c r="H17" s="30"/>
      <c r="I17" s="30"/>
      <c r="J17" s="2" t="s">
        <v>1373</v>
      </c>
      <c r="K17" s="12">
        <v>42164</v>
      </c>
      <c r="L17" s="174">
        <v>487</v>
      </c>
      <c r="M17" s="28"/>
      <c r="N17" s="28"/>
      <c r="O17" s="7"/>
      <c r="P17" s="9">
        <v>2648680.9900000002</v>
      </c>
      <c r="Q17" s="9"/>
      <c r="R17" s="9"/>
      <c r="S17" s="9"/>
      <c r="T17" s="9"/>
      <c r="U17" s="9"/>
      <c r="V17" s="3"/>
      <c r="W17" s="3"/>
      <c r="X17" s="6" t="s">
        <v>1374</v>
      </c>
      <c r="Y17" s="47">
        <v>43444</v>
      </c>
    </row>
    <row r="18" spans="1:25" s="31" customFormat="1" ht="51" x14ac:dyDescent="0.25">
      <c r="A18" s="57">
        <f t="shared" si="0"/>
        <v>17</v>
      </c>
      <c r="B18" s="2">
        <v>1301</v>
      </c>
      <c r="C18" s="1" t="s">
        <v>57</v>
      </c>
      <c r="D18" s="40" t="s">
        <v>1135</v>
      </c>
      <c r="E18" s="30" t="s">
        <v>56</v>
      </c>
      <c r="F18" s="8" t="s">
        <v>58</v>
      </c>
      <c r="G18" s="2" t="s">
        <v>7879</v>
      </c>
      <c r="H18" s="30"/>
      <c r="I18" s="30"/>
      <c r="J18" s="46" t="s">
        <v>1136</v>
      </c>
      <c r="K18" s="5">
        <v>41323</v>
      </c>
      <c r="L18" s="174">
        <v>1476</v>
      </c>
      <c r="M18" s="28"/>
      <c r="N18" s="28"/>
      <c r="O18" s="7"/>
      <c r="P18" s="9">
        <v>1</v>
      </c>
      <c r="Q18" s="9"/>
      <c r="R18" s="9"/>
      <c r="S18" s="9"/>
      <c r="T18" s="9"/>
      <c r="U18" s="9"/>
      <c r="V18" s="3"/>
      <c r="W18" s="3"/>
      <c r="X18" s="6"/>
      <c r="Y18" s="28"/>
    </row>
    <row r="19" spans="1:25" s="31" customFormat="1" ht="63.75" x14ac:dyDescent="0.25">
      <c r="A19" s="57">
        <f t="shared" si="0"/>
        <v>18</v>
      </c>
      <c r="B19" s="2">
        <v>1305</v>
      </c>
      <c r="C19" s="1" t="s">
        <v>59</v>
      </c>
      <c r="D19" s="40" t="s">
        <v>1174</v>
      </c>
      <c r="E19" s="30" t="s">
        <v>1173</v>
      </c>
      <c r="F19" s="8" t="s">
        <v>60</v>
      </c>
      <c r="G19" s="2" t="s">
        <v>7879</v>
      </c>
      <c r="H19" s="30"/>
      <c r="I19" s="30"/>
      <c r="J19" s="46" t="s">
        <v>1175</v>
      </c>
      <c r="K19" s="5">
        <v>41344</v>
      </c>
      <c r="L19" s="174">
        <v>1302</v>
      </c>
      <c r="M19" s="28"/>
      <c r="N19" s="28"/>
      <c r="O19" s="7"/>
      <c r="P19" s="9">
        <v>435162.68</v>
      </c>
      <c r="Q19" s="9"/>
      <c r="R19" s="9"/>
      <c r="S19" s="9"/>
      <c r="T19" s="9"/>
      <c r="U19" s="9"/>
      <c r="V19" s="3"/>
      <c r="W19" s="3" t="s">
        <v>46</v>
      </c>
      <c r="X19" s="6"/>
      <c r="Y19" s="28"/>
    </row>
    <row r="20" spans="1:25" s="31" customFormat="1" ht="76.5" x14ac:dyDescent="0.25">
      <c r="A20" s="57">
        <f t="shared" si="0"/>
        <v>19</v>
      </c>
      <c r="B20" s="2">
        <v>2107</v>
      </c>
      <c r="C20" s="1" t="s">
        <v>61</v>
      </c>
      <c r="D20" s="40" t="s">
        <v>1330</v>
      </c>
      <c r="E20" s="30" t="s">
        <v>1329</v>
      </c>
      <c r="F20" s="8" t="s">
        <v>62</v>
      </c>
      <c r="G20" s="2" t="s">
        <v>7879</v>
      </c>
      <c r="H20" s="30"/>
      <c r="I20" s="30"/>
      <c r="J20" s="46" t="s">
        <v>1331</v>
      </c>
      <c r="K20" s="5">
        <v>41344</v>
      </c>
      <c r="L20" s="174">
        <v>36949</v>
      </c>
      <c r="M20" s="28"/>
      <c r="N20" s="28"/>
      <c r="O20" s="7"/>
      <c r="P20" s="9">
        <v>48443933.899999999</v>
      </c>
      <c r="Q20" s="9"/>
      <c r="R20" s="9"/>
      <c r="S20" s="9"/>
      <c r="T20" s="9"/>
      <c r="U20" s="9"/>
      <c r="V20" s="3"/>
      <c r="W20" s="3" t="s">
        <v>63</v>
      </c>
      <c r="X20" s="6"/>
      <c r="Y20" s="28"/>
    </row>
    <row r="21" spans="1:25" s="31" customFormat="1" ht="51" x14ac:dyDescent="0.25">
      <c r="A21" s="57">
        <f t="shared" si="0"/>
        <v>20</v>
      </c>
      <c r="B21" s="2">
        <v>1302</v>
      </c>
      <c r="C21" s="1" t="s">
        <v>65</v>
      </c>
      <c r="D21" s="8" t="s">
        <v>915</v>
      </c>
      <c r="E21" s="30" t="s">
        <v>64</v>
      </c>
      <c r="F21" s="8" t="s">
        <v>66</v>
      </c>
      <c r="G21" s="2" t="s">
        <v>7879</v>
      </c>
      <c r="H21" s="30"/>
      <c r="I21" s="30"/>
      <c r="J21" s="6" t="s">
        <v>916</v>
      </c>
      <c r="K21" s="5">
        <v>41305</v>
      </c>
      <c r="L21" s="174">
        <v>1497</v>
      </c>
      <c r="M21" s="28"/>
      <c r="N21" s="28"/>
      <c r="O21" s="7"/>
      <c r="P21" s="9">
        <v>5273.43</v>
      </c>
      <c r="Q21" s="9"/>
      <c r="R21" s="9"/>
      <c r="S21" s="9"/>
      <c r="T21" s="9"/>
      <c r="U21" s="9"/>
      <c r="V21" s="3"/>
      <c r="W21" s="3"/>
      <c r="X21" s="6"/>
      <c r="Y21" s="28"/>
    </row>
    <row r="22" spans="1:25" s="31" customFormat="1" ht="89.25" x14ac:dyDescent="0.25">
      <c r="A22" s="57">
        <f t="shared" si="0"/>
        <v>21</v>
      </c>
      <c r="B22" s="2">
        <v>2341</v>
      </c>
      <c r="C22" s="1" t="s">
        <v>68</v>
      </c>
      <c r="D22" s="40" t="s">
        <v>1164</v>
      </c>
      <c r="E22" s="30" t="s">
        <v>67</v>
      </c>
      <c r="F22" s="8" t="s">
        <v>69</v>
      </c>
      <c r="G22" s="2" t="s">
        <v>7879</v>
      </c>
      <c r="H22" s="30"/>
      <c r="I22" s="30"/>
      <c r="J22" s="46" t="s">
        <v>1165</v>
      </c>
      <c r="K22" s="5">
        <v>41305</v>
      </c>
      <c r="L22" s="174">
        <v>294</v>
      </c>
      <c r="M22" s="28"/>
      <c r="N22" s="28"/>
      <c r="O22" s="7"/>
      <c r="P22" s="9">
        <v>202692.42</v>
      </c>
      <c r="Q22" s="9"/>
      <c r="R22" s="9"/>
      <c r="S22" s="9"/>
      <c r="T22" s="9"/>
      <c r="U22" s="9"/>
      <c r="V22" s="3"/>
      <c r="W22" s="3" t="s">
        <v>46</v>
      </c>
      <c r="X22" s="6"/>
      <c r="Y22" s="28"/>
    </row>
    <row r="23" spans="1:25" s="31" customFormat="1" ht="89.25" x14ac:dyDescent="0.25">
      <c r="A23" s="57">
        <f t="shared" si="0"/>
        <v>22</v>
      </c>
      <c r="B23" s="2">
        <v>2361</v>
      </c>
      <c r="C23" s="1" t="s">
        <v>71</v>
      </c>
      <c r="D23" s="1" t="s">
        <v>1376</v>
      </c>
      <c r="E23" s="30" t="s">
        <v>70</v>
      </c>
      <c r="F23" s="8" t="s">
        <v>72</v>
      </c>
      <c r="G23" s="2" t="s">
        <v>7879</v>
      </c>
      <c r="H23" s="30"/>
      <c r="I23" s="30"/>
      <c r="J23" s="2" t="s">
        <v>1172</v>
      </c>
      <c r="K23" s="12">
        <v>41306</v>
      </c>
      <c r="L23" s="174">
        <v>319</v>
      </c>
      <c r="M23" s="28"/>
      <c r="N23" s="28"/>
      <c r="O23" s="7"/>
      <c r="P23" s="9">
        <v>171759.17</v>
      </c>
      <c r="Q23" s="9"/>
      <c r="R23" s="9"/>
      <c r="S23" s="9"/>
      <c r="T23" s="9"/>
      <c r="U23" s="9"/>
      <c r="V23" s="3"/>
      <c r="W23" s="3" t="s">
        <v>46</v>
      </c>
      <c r="X23" s="6"/>
      <c r="Y23" s="28"/>
    </row>
    <row r="24" spans="1:25" s="31" customFormat="1" ht="51" x14ac:dyDescent="0.25">
      <c r="A24" s="57">
        <f t="shared" si="0"/>
        <v>23</v>
      </c>
      <c r="B24" s="2">
        <v>2367</v>
      </c>
      <c r="C24" s="1" t="s">
        <v>74</v>
      </c>
      <c r="D24" s="8" t="s">
        <v>809</v>
      </c>
      <c r="E24" s="30" t="s">
        <v>73</v>
      </c>
      <c r="F24" s="8" t="s">
        <v>75</v>
      </c>
      <c r="G24" s="2" t="s">
        <v>7879</v>
      </c>
      <c r="H24" s="30"/>
      <c r="I24" s="30"/>
      <c r="J24" s="6" t="s">
        <v>810</v>
      </c>
      <c r="K24" s="5">
        <v>41305</v>
      </c>
      <c r="L24" s="174">
        <v>187</v>
      </c>
      <c r="M24" s="28"/>
      <c r="N24" s="28"/>
      <c r="O24" s="7"/>
      <c r="P24" s="9">
        <v>109322.07</v>
      </c>
      <c r="Q24" s="9"/>
      <c r="R24" s="9"/>
      <c r="S24" s="9"/>
      <c r="T24" s="9"/>
      <c r="U24" s="9"/>
      <c r="V24" s="3"/>
      <c r="W24" s="3" t="s">
        <v>46</v>
      </c>
      <c r="X24" s="6"/>
      <c r="Y24" s="28"/>
    </row>
    <row r="25" spans="1:25" s="31" customFormat="1" ht="51" x14ac:dyDescent="0.25">
      <c r="A25" s="57">
        <f t="shared" si="0"/>
        <v>24</v>
      </c>
      <c r="B25" s="2">
        <v>2364</v>
      </c>
      <c r="C25" s="1" t="s">
        <v>77</v>
      </c>
      <c r="D25" s="8" t="s">
        <v>807</v>
      </c>
      <c r="E25" s="30" t="s">
        <v>76</v>
      </c>
      <c r="F25" s="8" t="s">
        <v>78</v>
      </c>
      <c r="G25" s="2" t="s">
        <v>7879</v>
      </c>
      <c r="H25" s="30"/>
      <c r="I25" s="30"/>
      <c r="J25" s="6" t="s">
        <v>808</v>
      </c>
      <c r="K25" s="5">
        <v>41358</v>
      </c>
      <c r="L25" s="174">
        <v>56</v>
      </c>
      <c r="M25" s="28"/>
      <c r="N25" s="28"/>
      <c r="O25" s="7"/>
      <c r="P25" s="9">
        <v>113570.24000000001</v>
      </c>
      <c r="Q25" s="9"/>
      <c r="R25" s="9"/>
      <c r="S25" s="9"/>
      <c r="T25" s="9"/>
      <c r="U25" s="9"/>
      <c r="V25" s="3"/>
      <c r="W25" s="3" t="s">
        <v>46</v>
      </c>
      <c r="X25" s="6"/>
      <c r="Y25" s="28"/>
    </row>
    <row r="26" spans="1:25" s="31" customFormat="1" ht="89.25" x14ac:dyDescent="0.25">
      <c r="A26" s="57">
        <f t="shared" si="0"/>
        <v>25</v>
      </c>
      <c r="B26" s="2">
        <v>2363</v>
      </c>
      <c r="C26" s="1" t="s">
        <v>80</v>
      </c>
      <c r="D26" s="8" t="s">
        <v>709</v>
      </c>
      <c r="E26" s="30" t="s">
        <v>79</v>
      </c>
      <c r="F26" s="8" t="s">
        <v>81</v>
      </c>
      <c r="G26" s="2" t="s">
        <v>7879</v>
      </c>
      <c r="H26" s="30"/>
      <c r="I26" s="30"/>
      <c r="J26" s="6" t="s">
        <v>710</v>
      </c>
      <c r="K26" s="5">
        <v>41372</v>
      </c>
      <c r="L26" s="174">
        <v>217</v>
      </c>
      <c r="M26" s="28"/>
      <c r="N26" s="28"/>
      <c r="O26" s="7"/>
      <c r="P26" s="9">
        <v>126860.37</v>
      </c>
      <c r="Q26" s="9"/>
      <c r="R26" s="9"/>
      <c r="S26" s="9"/>
      <c r="T26" s="9"/>
      <c r="U26" s="9"/>
      <c r="V26" s="3"/>
      <c r="W26" s="3" t="s">
        <v>63</v>
      </c>
      <c r="X26" s="6"/>
      <c r="Y26" s="28"/>
    </row>
    <row r="27" spans="1:25" s="31" customFormat="1" ht="89.25" x14ac:dyDescent="0.25">
      <c r="A27" s="57">
        <f t="shared" si="0"/>
        <v>26</v>
      </c>
      <c r="B27" s="2">
        <v>2366</v>
      </c>
      <c r="C27" s="1" t="s">
        <v>83</v>
      </c>
      <c r="D27" s="8" t="s">
        <v>711</v>
      </c>
      <c r="E27" s="30" t="s">
        <v>82</v>
      </c>
      <c r="F27" s="8" t="s">
        <v>84</v>
      </c>
      <c r="G27" s="2" t="s">
        <v>7879</v>
      </c>
      <c r="H27" s="30"/>
      <c r="I27" s="30"/>
      <c r="J27" s="6" t="s">
        <v>712</v>
      </c>
      <c r="K27" s="5">
        <v>41383</v>
      </c>
      <c r="L27" s="174">
        <v>153</v>
      </c>
      <c r="M27" s="28"/>
      <c r="N27" s="28"/>
      <c r="O27" s="7"/>
      <c r="P27" s="9">
        <v>89445.33</v>
      </c>
      <c r="Q27" s="9"/>
      <c r="R27" s="9"/>
      <c r="S27" s="9"/>
      <c r="T27" s="9"/>
      <c r="U27" s="9"/>
      <c r="V27" s="3"/>
      <c r="W27" s="3" t="s">
        <v>63</v>
      </c>
      <c r="X27" s="6"/>
      <c r="Y27" s="28"/>
    </row>
    <row r="28" spans="1:25" s="31" customFormat="1" ht="76.5" x14ac:dyDescent="0.25">
      <c r="A28" s="57">
        <f t="shared" si="0"/>
        <v>27</v>
      </c>
      <c r="B28" s="2">
        <v>2371</v>
      </c>
      <c r="C28" s="1" t="s">
        <v>86</v>
      </c>
      <c r="D28" s="40" t="s">
        <v>1346</v>
      </c>
      <c r="E28" s="30" t="s">
        <v>85</v>
      </c>
      <c r="F28" s="8" t="s">
        <v>87</v>
      </c>
      <c r="G28" s="2" t="s">
        <v>7879</v>
      </c>
      <c r="H28" s="30"/>
      <c r="I28" s="30"/>
      <c r="J28" s="46" t="s">
        <v>1347</v>
      </c>
      <c r="K28" s="5">
        <v>41204</v>
      </c>
      <c r="L28" s="174">
        <v>2084</v>
      </c>
      <c r="M28" s="28"/>
      <c r="N28" s="28"/>
      <c r="O28" s="7"/>
      <c r="P28" s="9">
        <v>1452443.8</v>
      </c>
      <c r="Q28" s="9"/>
      <c r="R28" s="9"/>
      <c r="S28" s="9"/>
      <c r="T28" s="9"/>
      <c r="U28" s="9"/>
      <c r="V28" s="3"/>
      <c r="W28" s="3"/>
      <c r="X28" s="6"/>
      <c r="Y28" s="28"/>
    </row>
    <row r="29" spans="1:25" s="31" customFormat="1" ht="89.25" x14ac:dyDescent="0.25">
      <c r="A29" s="57">
        <f t="shared" si="0"/>
        <v>28</v>
      </c>
      <c r="B29" s="2">
        <v>2379</v>
      </c>
      <c r="C29" s="1" t="s">
        <v>89</v>
      </c>
      <c r="D29" s="40" t="s">
        <v>1348</v>
      </c>
      <c r="E29" s="30" t="s">
        <v>88</v>
      </c>
      <c r="F29" s="8" t="s">
        <v>90</v>
      </c>
      <c r="G29" s="2" t="s">
        <v>7879</v>
      </c>
      <c r="H29" s="30"/>
      <c r="I29" s="30"/>
      <c r="J29" s="46" t="s">
        <v>1349</v>
      </c>
      <c r="K29" s="5">
        <v>41372</v>
      </c>
      <c r="L29" s="174">
        <v>1830</v>
      </c>
      <c r="M29" s="28"/>
      <c r="N29" s="28"/>
      <c r="O29" s="7"/>
      <c r="P29" s="9">
        <v>1275418.5</v>
      </c>
      <c r="Q29" s="9"/>
      <c r="R29" s="9"/>
      <c r="S29" s="9"/>
      <c r="T29" s="9"/>
      <c r="U29" s="9"/>
      <c r="V29" s="3"/>
      <c r="W29" s="3" t="s">
        <v>46</v>
      </c>
      <c r="X29" s="6"/>
      <c r="Y29" s="28"/>
    </row>
    <row r="30" spans="1:25" s="31" customFormat="1" ht="76.5" x14ac:dyDescent="0.25">
      <c r="A30" s="57">
        <f t="shared" si="0"/>
        <v>29</v>
      </c>
      <c r="B30" s="2">
        <v>2344</v>
      </c>
      <c r="C30" s="1" t="s">
        <v>1779</v>
      </c>
      <c r="D30" s="40" t="s">
        <v>1031</v>
      </c>
      <c r="E30" s="28" t="s">
        <v>1030</v>
      </c>
      <c r="F30" s="8" t="s">
        <v>91</v>
      </c>
      <c r="G30" s="2" t="s">
        <v>7879</v>
      </c>
      <c r="H30" s="28"/>
      <c r="I30" s="28"/>
      <c r="J30" s="46" t="s">
        <v>1032</v>
      </c>
      <c r="K30" s="5">
        <v>41506</v>
      </c>
      <c r="L30" s="174">
        <v>445</v>
      </c>
      <c r="M30" s="28"/>
      <c r="N30" s="28"/>
      <c r="O30" s="7"/>
      <c r="P30" s="9">
        <v>239601.35</v>
      </c>
      <c r="Q30" s="9"/>
      <c r="R30" s="9"/>
      <c r="S30" s="9"/>
      <c r="T30" s="9"/>
      <c r="U30" s="9"/>
      <c r="V30" s="3"/>
      <c r="W30" s="3" t="s">
        <v>46</v>
      </c>
      <c r="X30" s="6"/>
      <c r="Y30" s="28"/>
    </row>
    <row r="31" spans="1:25" s="31" customFormat="1" ht="140.25" x14ac:dyDescent="0.25">
      <c r="A31" s="57">
        <f t="shared" si="0"/>
        <v>30</v>
      </c>
      <c r="B31" s="2">
        <v>2385</v>
      </c>
      <c r="C31" s="1" t="s">
        <v>93</v>
      </c>
      <c r="D31" s="8" t="s">
        <v>704</v>
      </c>
      <c r="E31" s="28" t="s">
        <v>92</v>
      </c>
      <c r="F31" s="8" t="s">
        <v>94</v>
      </c>
      <c r="G31" s="2" t="s">
        <v>7879</v>
      </c>
      <c r="H31" s="28"/>
      <c r="I31" s="28"/>
      <c r="J31" s="6" t="s">
        <v>700</v>
      </c>
      <c r="K31" s="5">
        <v>41514</v>
      </c>
      <c r="L31" s="174">
        <v>958</v>
      </c>
      <c r="M31" s="28"/>
      <c r="N31" s="28"/>
      <c r="O31" s="7"/>
      <c r="P31" s="9">
        <v>515815.94</v>
      </c>
      <c r="Q31" s="9"/>
      <c r="R31" s="9"/>
      <c r="S31" s="9"/>
      <c r="T31" s="9"/>
      <c r="U31" s="9"/>
      <c r="V31" s="3"/>
      <c r="W31" s="3" t="s">
        <v>46</v>
      </c>
      <c r="X31" s="6" t="s">
        <v>705</v>
      </c>
      <c r="Y31" s="47">
        <v>41379</v>
      </c>
    </row>
    <row r="32" spans="1:25" s="31" customFormat="1" ht="140.25" x14ac:dyDescent="0.25">
      <c r="A32" s="57">
        <f t="shared" si="0"/>
        <v>31</v>
      </c>
      <c r="B32" s="2">
        <v>1576</v>
      </c>
      <c r="C32" s="1" t="s">
        <v>93</v>
      </c>
      <c r="D32" s="40" t="s">
        <v>1226</v>
      </c>
      <c r="E32" s="28" t="s">
        <v>95</v>
      </c>
      <c r="F32" s="8" t="s">
        <v>96</v>
      </c>
      <c r="G32" s="2" t="s">
        <v>7879</v>
      </c>
      <c r="H32" s="28"/>
      <c r="I32" s="28"/>
      <c r="J32" s="46" t="s">
        <v>1227</v>
      </c>
      <c r="K32" s="5">
        <v>41514</v>
      </c>
      <c r="L32" s="174">
        <v>81</v>
      </c>
      <c r="M32" s="28"/>
      <c r="N32" s="28"/>
      <c r="O32" s="7"/>
      <c r="P32" s="9">
        <v>43612.83</v>
      </c>
      <c r="Q32" s="9"/>
      <c r="R32" s="9"/>
      <c r="S32" s="9"/>
      <c r="T32" s="9"/>
      <c r="U32" s="9"/>
      <c r="V32" s="3"/>
      <c r="W32" s="3" t="s">
        <v>46</v>
      </c>
      <c r="X32" s="6"/>
      <c r="Y32" s="28"/>
    </row>
    <row r="33" spans="1:25" s="31" customFormat="1" ht="89.25" x14ac:dyDescent="0.25">
      <c r="A33" s="57">
        <f t="shared" si="0"/>
        <v>32</v>
      </c>
      <c r="B33" s="2">
        <v>2380</v>
      </c>
      <c r="C33" s="1" t="s">
        <v>98</v>
      </c>
      <c r="D33" s="8" t="s">
        <v>716</v>
      </c>
      <c r="E33" s="28" t="s">
        <v>97</v>
      </c>
      <c r="F33" s="8" t="s">
        <v>99</v>
      </c>
      <c r="G33" s="2" t="s">
        <v>7879</v>
      </c>
      <c r="H33" s="28"/>
      <c r="I33" s="28"/>
      <c r="J33" s="6" t="s">
        <v>718</v>
      </c>
      <c r="K33" s="5">
        <v>41540</v>
      </c>
      <c r="L33" s="174">
        <v>2762</v>
      </c>
      <c r="M33" s="28"/>
      <c r="N33" s="28"/>
      <c r="O33" s="7"/>
      <c r="P33" s="9">
        <v>1487143.66</v>
      </c>
      <c r="Q33" s="9"/>
      <c r="R33" s="9"/>
      <c r="S33" s="9"/>
      <c r="T33" s="9"/>
      <c r="U33" s="9"/>
      <c r="V33" s="3"/>
      <c r="W33" s="3" t="s">
        <v>46</v>
      </c>
      <c r="X33" s="28" t="s">
        <v>717</v>
      </c>
      <c r="Y33" s="47">
        <v>41523</v>
      </c>
    </row>
    <row r="34" spans="1:25" s="31" customFormat="1" ht="76.5" x14ac:dyDescent="0.25">
      <c r="A34" s="57">
        <f t="shared" si="0"/>
        <v>33</v>
      </c>
      <c r="B34" s="241">
        <v>2368</v>
      </c>
      <c r="C34" s="1" t="s">
        <v>101</v>
      </c>
      <c r="D34" s="8" t="s">
        <v>726</v>
      </c>
      <c r="E34" s="28" t="s">
        <v>100</v>
      </c>
      <c r="F34" s="8" t="s">
        <v>102</v>
      </c>
      <c r="G34" s="2" t="s">
        <v>7879</v>
      </c>
      <c r="H34" s="28"/>
      <c r="I34" s="28"/>
      <c r="J34" s="6" t="s">
        <v>727</v>
      </c>
      <c r="K34" s="5">
        <v>41543</v>
      </c>
      <c r="L34" s="174">
        <v>158</v>
      </c>
      <c r="M34" s="28"/>
      <c r="N34" s="28"/>
      <c r="O34" s="7"/>
      <c r="P34" s="9">
        <v>92368.38</v>
      </c>
      <c r="Q34" s="9"/>
      <c r="R34" s="9"/>
      <c r="S34" s="9"/>
      <c r="T34" s="9"/>
      <c r="U34" s="9"/>
      <c r="V34" s="3"/>
      <c r="W34" s="3"/>
      <c r="X34" s="6"/>
      <c r="Y34" s="28"/>
    </row>
    <row r="35" spans="1:25" s="31" customFormat="1" ht="76.5" x14ac:dyDescent="0.25">
      <c r="A35" s="57">
        <f t="shared" si="0"/>
        <v>34</v>
      </c>
      <c r="B35" s="241">
        <v>2374</v>
      </c>
      <c r="C35" s="1" t="s">
        <v>104</v>
      </c>
      <c r="D35" s="8" t="s">
        <v>719</v>
      </c>
      <c r="E35" s="28" t="s">
        <v>103</v>
      </c>
      <c r="F35" s="8" t="s">
        <v>105</v>
      </c>
      <c r="G35" s="2" t="s">
        <v>7879</v>
      </c>
      <c r="H35" s="28"/>
      <c r="I35" s="28"/>
      <c r="J35" s="6" t="s">
        <v>720</v>
      </c>
      <c r="K35" s="5">
        <v>41571</v>
      </c>
      <c r="L35" s="174">
        <v>118</v>
      </c>
      <c r="M35" s="28"/>
      <c r="N35" s="28"/>
      <c r="O35" s="7"/>
      <c r="P35" s="9">
        <v>68983.98</v>
      </c>
      <c r="Q35" s="9"/>
      <c r="R35" s="9"/>
      <c r="S35" s="9"/>
      <c r="T35" s="9"/>
      <c r="U35" s="9"/>
      <c r="V35" s="3"/>
      <c r="W35" s="3"/>
      <c r="X35" s="28"/>
      <c r="Y35" s="28"/>
    </row>
    <row r="36" spans="1:25" s="31" customFormat="1" ht="127.5" x14ac:dyDescent="0.25">
      <c r="A36" s="57">
        <f t="shared" si="0"/>
        <v>35</v>
      </c>
      <c r="B36" s="241">
        <v>2389</v>
      </c>
      <c r="C36" s="1" t="s">
        <v>107</v>
      </c>
      <c r="D36" s="8" t="s">
        <v>906</v>
      </c>
      <c r="E36" s="28" t="s">
        <v>106</v>
      </c>
      <c r="F36" s="8" t="s">
        <v>108</v>
      </c>
      <c r="G36" s="2" t="s">
        <v>7879</v>
      </c>
      <c r="H36" s="28"/>
      <c r="I36" s="28"/>
      <c r="J36" s="6" t="s">
        <v>907</v>
      </c>
      <c r="K36" s="5">
        <v>41287</v>
      </c>
      <c r="L36" s="174">
        <v>186</v>
      </c>
      <c r="M36" s="28"/>
      <c r="N36" s="28"/>
      <c r="O36" s="7"/>
      <c r="P36" s="9">
        <v>100147.98</v>
      </c>
      <c r="Q36" s="9"/>
      <c r="R36" s="9"/>
      <c r="S36" s="9"/>
      <c r="T36" s="9"/>
      <c r="U36" s="9"/>
      <c r="V36" s="3"/>
      <c r="W36" s="3" t="s">
        <v>46</v>
      </c>
      <c r="X36" s="6"/>
      <c r="Y36" s="28"/>
    </row>
    <row r="37" spans="1:25" s="31" customFormat="1" ht="89.25" x14ac:dyDescent="0.25">
      <c r="A37" s="57">
        <f t="shared" si="0"/>
        <v>36</v>
      </c>
      <c r="B37" s="2">
        <v>1371</v>
      </c>
      <c r="C37" s="1" t="s">
        <v>110</v>
      </c>
      <c r="D37" s="40" t="s">
        <v>1183</v>
      </c>
      <c r="E37" s="28" t="s">
        <v>109</v>
      </c>
      <c r="F37" s="8" t="s">
        <v>111</v>
      </c>
      <c r="G37" s="2" t="s">
        <v>7879</v>
      </c>
      <c r="H37" s="28"/>
      <c r="I37" s="28"/>
      <c r="J37" s="46" t="s">
        <v>1184</v>
      </c>
      <c r="K37" s="5">
        <v>41652</v>
      </c>
      <c r="L37" s="174">
        <v>1763</v>
      </c>
      <c r="M37" s="28"/>
      <c r="N37" s="28"/>
      <c r="O37" s="7"/>
      <c r="P37" s="9">
        <v>10293663.359999999</v>
      </c>
      <c r="Q37" s="9"/>
      <c r="R37" s="9"/>
      <c r="S37" s="9"/>
      <c r="T37" s="9"/>
      <c r="U37" s="9"/>
      <c r="V37" s="3"/>
      <c r="W37" s="3" t="s">
        <v>63</v>
      </c>
      <c r="X37" s="6"/>
      <c r="Y37" s="28"/>
    </row>
    <row r="38" spans="1:25" s="31" customFormat="1" ht="102" x14ac:dyDescent="0.25">
      <c r="A38" s="57">
        <f t="shared" si="0"/>
        <v>37</v>
      </c>
      <c r="B38" s="241">
        <v>1437</v>
      </c>
      <c r="C38" s="1" t="s">
        <v>1780</v>
      </c>
      <c r="D38" s="40" t="s">
        <v>1181</v>
      </c>
      <c r="E38" s="28" t="s">
        <v>112</v>
      </c>
      <c r="F38" s="8" t="s">
        <v>113</v>
      </c>
      <c r="G38" s="2" t="s">
        <v>7879</v>
      </c>
      <c r="H38" s="28"/>
      <c r="I38" s="28"/>
      <c r="J38" s="46" t="s">
        <v>1182</v>
      </c>
      <c r="K38" s="5">
        <v>41649</v>
      </c>
      <c r="L38" s="174">
        <v>1157</v>
      </c>
      <c r="M38" s="28"/>
      <c r="N38" s="28"/>
      <c r="O38" s="7"/>
      <c r="P38" s="9">
        <v>6755399.04</v>
      </c>
      <c r="Q38" s="9"/>
      <c r="R38" s="9"/>
      <c r="S38" s="9"/>
      <c r="T38" s="9"/>
      <c r="U38" s="9"/>
      <c r="V38" s="3"/>
      <c r="W38" s="3" t="s">
        <v>46</v>
      </c>
      <c r="X38" s="6"/>
      <c r="Y38" s="28"/>
    </row>
    <row r="39" spans="1:25" s="31" customFormat="1" ht="114.75" x14ac:dyDescent="0.25">
      <c r="A39" s="57">
        <f t="shared" si="0"/>
        <v>38</v>
      </c>
      <c r="B39" s="241">
        <v>2388</v>
      </c>
      <c r="C39" s="1" t="s">
        <v>115</v>
      </c>
      <c r="D39" s="8" t="s">
        <v>729</v>
      </c>
      <c r="E39" s="28" t="s">
        <v>114</v>
      </c>
      <c r="F39" s="8" t="s">
        <v>116</v>
      </c>
      <c r="G39" s="2" t="s">
        <v>7879</v>
      </c>
      <c r="H39" s="28"/>
      <c r="I39" s="28"/>
      <c r="J39" s="6" t="s">
        <v>731</v>
      </c>
      <c r="K39" s="5">
        <v>41670</v>
      </c>
      <c r="L39" s="174">
        <v>44470</v>
      </c>
      <c r="M39" s="28"/>
      <c r="N39" s="28"/>
      <c r="O39" s="7"/>
      <c r="P39" s="9">
        <v>23943982.100000001</v>
      </c>
      <c r="Q39" s="9"/>
      <c r="R39" s="9"/>
      <c r="S39" s="9"/>
      <c r="T39" s="9"/>
      <c r="U39" s="9"/>
      <c r="V39" s="3"/>
      <c r="W39" s="3" t="s">
        <v>46</v>
      </c>
      <c r="X39" s="28" t="s">
        <v>730</v>
      </c>
      <c r="Y39" s="47">
        <v>41649</v>
      </c>
    </row>
    <row r="40" spans="1:25" s="31" customFormat="1" ht="114.75" x14ac:dyDescent="0.25">
      <c r="A40" s="57">
        <f t="shared" si="0"/>
        <v>39</v>
      </c>
      <c r="B40" s="241">
        <v>2387</v>
      </c>
      <c r="C40" s="1" t="s">
        <v>115</v>
      </c>
      <c r="D40" s="8" t="s">
        <v>723</v>
      </c>
      <c r="E40" s="28" t="s">
        <v>117</v>
      </c>
      <c r="F40" s="8" t="s">
        <v>118</v>
      </c>
      <c r="G40" s="2" t="s">
        <v>7879</v>
      </c>
      <c r="H40" s="28"/>
      <c r="I40" s="28"/>
      <c r="J40" s="6" t="s">
        <v>725</v>
      </c>
      <c r="K40" s="5">
        <v>41666</v>
      </c>
      <c r="L40" s="174">
        <v>4149</v>
      </c>
      <c r="M40" s="28"/>
      <c r="N40" s="28"/>
      <c r="O40" s="7"/>
      <c r="P40" s="9">
        <v>2233946.0699999998</v>
      </c>
      <c r="Q40" s="9"/>
      <c r="R40" s="9"/>
      <c r="S40" s="9"/>
      <c r="T40" s="9"/>
      <c r="U40" s="9"/>
      <c r="V40" s="3"/>
      <c r="W40" s="3" t="s">
        <v>46</v>
      </c>
      <c r="X40" s="28" t="s">
        <v>724</v>
      </c>
      <c r="Y40" s="47">
        <v>41633</v>
      </c>
    </row>
    <row r="41" spans="1:25" s="31" customFormat="1" ht="63.75" x14ac:dyDescent="0.25">
      <c r="A41" s="57">
        <f t="shared" si="0"/>
        <v>40</v>
      </c>
      <c r="B41" s="241">
        <v>1488</v>
      </c>
      <c r="C41" s="1" t="s">
        <v>120</v>
      </c>
      <c r="D41" s="8" t="s">
        <v>721</v>
      </c>
      <c r="E41" s="28" t="s">
        <v>119</v>
      </c>
      <c r="F41" s="8" t="s">
        <v>121</v>
      </c>
      <c r="G41" s="2" t="s">
        <v>7879</v>
      </c>
      <c r="H41" s="28"/>
      <c r="I41" s="28"/>
      <c r="J41" s="6" t="s">
        <v>722</v>
      </c>
      <c r="K41" s="5">
        <v>41670</v>
      </c>
      <c r="L41" s="174">
        <v>316023</v>
      </c>
      <c r="M41" s="28"/>
      <c r="N41" s="28"/>
      <c r="O41" s="7"/>
      <c r="P41" s="9">
        <v>18961.38</v>
      </c>
      <c r="Q41" s="9"/>
      <c r="R41" s="9"/>
      <c r="S41" s="9"/>
      <c r="T41" s="9"/>
      <c r="U41" s="9"/>
      <c r="V41" s="3"/>
      <c r="W41" s="3" t="s">
        <v>46</v>
      </c>
      <c r="X41" s="28"/>
      <c r="Y41" s="28"/>
    </row>
    <row r="42" spans="1:25" s="31" customFormat="1" ht="89.25" x14ac:dyDescent="0.25">
      <c r="A42" s="57">
        <f t="shared" si="0"/>
        <v>41</v>
      </c>
      <c r="B42" s="2"/>
      <c r="C42" s="1" t="s">
        <v>123</v>
      </c>
      <c r="D42" s="40" t="s">
        <v>1094</v>
      </c>
      <c r="E42" s="28" t="s">
        <v>122</v>
      </c>
      <c r="F42" s="8" t="s">
        <v>124</v>
      </c>
      <c r="G42" s="2" t="s">
        <v>7879</v>
      </c>
      <c r="H42" s="28"/>
      <c r="I42" s="28"/>
      <c r="J42" s="46" t="s">
        <v>1095</v>
      </c>
      <c r="K42" s="5">
        <v>41673</v>
      </c>
      <c r="L42" s="174">
        <v>1415</v>
      </c>
      <c r="M42" s="28"/>
      <c r="N42" s="28"/>
      <c r="O42" s="7"/>
      <c r="P42" s="9">
        <v>311101.90000000002</v>
      </c>
      <c r="Q42" s="9"/>
      <c r="R42" s="9"/>
      <c r="S42" s="9"/>
      <c r="T42" s="9"/>
      <c r="U42" s="9"/>
      <c r="V42" s="3"/>
      <c r="W42" s="3" t="s">
        <v>46</v>
      </c>
      <c r="X42" s="6"/>
      <c r="Y42" s="28"/>
    </row>
    <row r="43" spans="1:25" s="31" customFormat="1" ht="140.25" x14ac:dyDescent="0.25">
      <c r="A43" s="57">
        <f t="shared" si="0"/>
        <v>42</v>
      </c>
      <c r="B43" s="241">
        <v>2386</v>
      </c>
      <c r="C43" s="1" t="s">
        <v>126</v>
      </c>
      <c r="D43" s="8" t="s">
        <v>704</v>
      </c>
      <c r="E43" s="28" t="s">
        <v>125</v>
      </c>
      <c r="F43" s="8" t="s">
        <v>127</v>
      </c>
      <c r="G43" s="2" t="s">
        <v>7879</v>
      </c>
      <c r="H43" s="28"/>
      <c r="I43" s="28"/>
      <c r="J43" s="6" t="s">
        <v>728</v>
      </c>
      <c r="K43" s="5">
        <v>41666</v>
      </c>
      <c r="L43" s="174">
        <v>7272</v>
      </c>
      <c r="M43" s="28"/>
      <c r="N43" s="28"/>
      <c r="O43" s="7"/>
      <c r="P43" s="9">
        <v>3915462.96</v>
      </c>
      <c r="Q43" s="9"/>
      <c r="R43" s="9"/>
      <c r="S43" s="9"/>
      <c r="T43" s="9"/>
      <c r="U43" s="9"/>
      <c r="V43" s="3"/>
      <c r="W43" s="3" t="s">
        <v>46</v>
      </c>
      <c r="X43" s="6"/>
      <c r="Y43" s="28"/>
    </row>
    <row r="44" spans="1:25" s="31" customFormat="1" ht="89.25" x14ac:dyDescent="0.25">
      <c r="A44" s="57">
        <f t="shared" si="0"/>
        <v>43</v>
      </c>
      <c r="B44" s="241">
        <v>1369</v>
      </c>
      <c r="C44" s="1" t="s">
        <v>129</v>
      </c>
      <c r="D44" s="40" t="s">
        <v>1215</v>
      </c>
      <c r="E44" s="28" t="s">
        <v>128</v>
      </c>
      <c r="F44" s="8" t="s">
        <v>130</v>
      </c>
      <c r="G44" s="2" t="s">
        <v>7879</v>
      </c>
      <c r="H44" s="28"/>
      <c r="I44" s="28"/>
      <c r="J44" s="46" t="s">
        <v>1216</v>
      </c>
      <c r="K44" s="5">
        <v>41694</v>
      </c>
      <c r="L44" s="174">
        <v>926</v>
      </c>
      <c r="M44" s="28"/>
      <c r="N44" s="28"/>
      <c r="O44" s="7"/>
      <c r="P44" s="9">
        <v>1877965.04</v>
      </c>
      <c r="Q44" s="9"/>
      <c r="R44" s="9"/>
      <c r="S44" s="9"/>
      <c r="T44" s="9"/>
      <c r="U44" s="9"/>
      <c r="V44" s="3"/>
      <c r="W44" s="3" t="s">
        <v>46</v>
      </c>
      <c r="X44" s="6"/>
      <c r="Y44" s="28"/>
    </row>
    <row r="45" spans="1:25" s="31" customFormat="1" ht="76.5" x14ac:dyDescent="0.25">
      <c r="A45" s="57">
        <f t="shared" si="0"/>
        <v>44</v>
      </c>
      <c r="B45" s="241">
        <v>2299</v>
      </c>
      <c r="C45" s="1" t="s">
        <v>132</v>
      </c>
      <c r="D45" s="40" t="s">
        <v>1018</v>
      </c>
      <c r="E45" s="28" t="s">
        <v>131</v>
      </c>
      <c r="F45" s="8" t="s">
        <v>133</v>
      </c>
      <c r="G45" s="2" t="s">
        <v>7879</v>
      </c>
      <c r="H45" s="28"/>
      <c r="I45" s="28"/>
      <c r="J45" s="46" t="s">
        <v>1019</v>
      </c>
      <c r="K45" s="5">
        <v>41715</v>
      </c>
      <c r="L45" s="174">
        <v>983</v>
      </c>
      <c r="M45" s="28"/>
      <c r="N45" s="28"/>
      <c r="O45" s="7"/>
      <c r="P45" s="9">
        <v>4745927</v>
      </c>
      <c r="Q45" s="9"/>
      <c r="R45" s="9"/>
      <c r="S45" s="9"/>
      <c r="T45" s="9"/>
      <c r="U45" s="9"/>
      <c r="V45" s="3"/>
      <c r="W45" s="3" t="s">
        <v>46</v>
      </c>
      <c r="X45" s="6"/>
      <c r="Y45" s="28"/>
    </row>
    <row r="46" spans="1:25" s="31" customFormat="1" ht="76.5" x14ac:dyDescent="0.25">
      <c r="A46" s="57">
        <f t="shared" si="0"/>
        <v>45</v>
      </c>
      <c r="B46" s="241">
        <v>2286</v>
      </c>
      <c r="C46" s="1" t="s">
        <v>135</v>
      </c>
      <c r="D46" s="40" t="s">
        <v>1033</v>
      </c>
      <c r="E46" s="28" t="s">
        <v>134</v>
      </c>
      <c r="F46" s="8" t="s">
        <v>133</v>
      </c>
      <c r="G46" s="2" t="s">
        <v>7879</v>
      </c>
      <c r="H46" s="28"/>
      <c r="I46" s="28"/>
      <c r="J46" s="46" t="s">
        <v>1034</v>
      </c>
      <c r="K46" s="5">
        <v>41715</v>
      </c>
      <c r="L46" s="174">
        <v>585</v>
      </c>
      <c r="M46" s="28"/>
      <c r="N46" s="28"/>
      <c r="O46" s="7"/>
      <c r="P46" s="9">
        <v>12824380</v>
      </c>
      <c r="Q46" s="9"/>
      <c r="R46" s="9"/>
      <c r="S46" s="9"/>
      <c r="T46" s="9"/>
      <c r="U46" s="9"/>
      <c r="V46" s="3"/>
      <c r="W46" s="3" t="s">
        <v>46</v>
      </c>
      <c r="X46" s="6"/>
      <c r="Y46" s="28"/>
    </row>
    <row r="47" spans="1:25" s="31" customFormat="1" ht="76.5" x14ac:dyDescent="0.25">
      <c r="A47" s="57">
        <f t="shared" si="0"/>
        <v>46</v>
      </c>
      <c r="B47" s="241">
        <v>2300</v>
      </c>
      <c r="C47" s="1" t="s">
        <v>136</v>
      </c>
      <c r="D47" s="40" t="s">
        <v>1167</v>
      </c>
      <c r="E47" s="28" t="s">
        <v>1166</v>
      </c>
      <c r="F47" s="8" t="s">
        <v>137</v>
      </c>
      <c r="G47" s="2" t="s">
        <v>7879</v>
      </c>
      <c r="H47" s="28"/>
      <c r="I47" s="28"/>
      <c r="J47" s="46" t="s">
        <v>1168</v>
      </c>
      <c r="K47" s="5">
        <v>41715</v>
      </c>
      <c r="L47" s="174">
        <v>282</v>
      </c>
      <c r="M47" s="28"/>
      <c r="N47" s="28"/>
      <c r="O47" s="7"/>
      <c r="P47" s="9">
        <v>571907.28</v>
      </c>
      <c r="Q47" s="9"/>
      <c r="R47" s="9"/>
      <c r="S47" s="9"/>
      <c r="T47" s="9"/>
      <c r="U47" s="9"/>
      <c r="V47" s="3"/>
      <c r="W47" s="3" t="s">
        <v>46</v>
      </c>
      <c r="X47" s="6"/>
      <c r="Y47" s="28"/>
    </row>
    <row r="48" spans="1:25" s="31" customFormat="1" ht="76.5" x14ac:dyDescent="0.25">
      <c r="A48" s="57">
        <f t="shared" si="0"/>
        <v>47</v>
      </c>
      <c r="B48" s="241">
        <v>2301</v>
      </c>
      <c r="C48" s="1" t="s">
        <v>136</v>
      </c>
      <c r="D48" s="40" t="s">
        <v>1185</v>
      </c>
      <c r="E48" s="28" t="s">
        <v>138</v>
      </c>
      <c r="F48" s="8" t="s">
        <v>139</v>
      </c>
      <c r="G48" s="2" t="s">
        <v>7879</v>
      </c>
      <c r="H48" s="28"/>
      <c r="I48" s="28"/>
      <c r="J48" s="46" t="s">
        <v>1186</v>
      </c>
      <c r="K48" s="5">
        <v>41712</v>
      </c>
      <c r="L48" s="174">
        <v>1748</v>
      </c>
      <c r="M48" s="28"/>
      <c r="N48" s="28"/>
      <c r="O48" s="7"/>
      <c r="P48" s="9">
        <v>8439344</v>
      </c>
      <c r="Q48" s="9"/>
      <c r="R48" s="9"/>
      <c r="S48" s="9"/>
      <c r="T48" s="9"/>
      <c r="U48" s="9"/>
      <c r="V48" s="3"/>
      <c r="W48" s="3" t="s">
        <v>46</v>
      </c>
      <c r="X48" s="6"/>
      <c r="Y48" s="28"/>
    </row>
    <row r="49" spans="1:25" s="31" customFormat="1" ht="76.5" x14ac:dyDescent="0.25">
      <c r="A49" s="57">
        <f t="shared" si="0"/>
        <v>48</v>
      </c>
      <c r="B49" s="241">
        <v>2285</v>
      </c>
      <c r="C49" s="1" t="s">
        <v>136</v>
      </c>
      <c r="D49" s="40" t="s">
        <v>1187</v>
      </c>
      <c r="E49" s="28" t="s">
        <v>140</v>
      </c>
      <c r="F49" s="8" t="s">
        <v>141</v>
      </c>
      <c r="G49" s="2" t="s">
        <v>7879</v>
      </c>
      <c r="H49" s="28"/>
      <c r="I49" s="28"/>
      <c r="J49" s="46" t="s">
        <v>1188</v>
      </c>
      <c r="K49" s="5">
        <v>41747</v>
      </c>
      <c r="L49" s="174">
        <v>3051</v>
      </c>
      <c r="M49" s="28"/>
      <c r="N49" s="28"/>
      <c r="O49" s="7"/>
      <c r="P49" s="9">
        <v>6187550.04</v>
      </c>
      <c r="Q49" s="9"/>
      <c r="R49" s="9"/>
      <c r="S49" s="9"/>
      <c r="T49" s="9"/>
      <c r="U49" s="9"/>
      <c r="V49" s="3"/>
      <c r="W49" s="3" t="s">
        <v>46</v>
      </c>
      <c r="X49" s="6"/>
      <c r="Y49" s="28"/>
    </row>
    <row r="50" spans="1:25" s="31" customFormat="1" ht="89.25" x14ac:dyDescent="0.25">
      <c r="A50" s="57">
        <f t="shared" si="0"/>
        <v>49</v>
      </c>
      <c r="B50" s="2"/>
      <c r="C50" s="1" t="s">
        <v>143</v>
      </c>
      <c r="D50" s="40" t="s">
        <v>1096</v>
      </c>
      <c r="E50" s="28" t="s">
        <v>142</v>
      </c>
      <c r="F50" s="8" t="s">
        <v>144</v>
      </c>
      <c r="G50" s="2" t="s">
        <v>7879</v>
      </c>
      <c r="H50" s="28"/>
      <c r="I50" s="28"/>
      <c r="J50" s="46" t="s">
        <v>1097</v>
      </c>
      <c r="K50" s="5">
        <v>41771</v>
      </c>
      <c r="L50" s="174">
        <v>456</v>
      </c>
      <c r="M50" s="28"/>
      <c r="N50" s="28"/>
      <c r="O50" s="7"/>
      <c r="P50" s="9">
        <v>1489879.68</v>
      </c>
      <c r="Q50" s="9"/>
      <c r="R50" s="9"/>
      <c r="S50" s="9"/>
      <c r="T50" s="9"/>
      <c r="U50" s="9"/>
      <c r="V50" s="3"/>
      <c r="W50" s="3" t="s">
        <v>145</v>
      </c>
      <c r="X50" s="6"/>
      <c r="Y50" s="28"/>
    </row>
    <row r="51" spans="1:25" s="31" customFormat="1" ht="76.5" x14ac:dyDescent="0.25">
      <c r="A51" s="57">
        <f t="shared" si="0"/>
        <v>50</v>
      </c>
      <c r="B51" s="241">
        <v>2360</v>
      </c>
      <c r="C51" s="1" t="s">
        <v>147</v>
      </c>
      <c r="D51" s="8" t="s">
        <v>911</v>
      </c>
      <c r="E51" s="28" t="s">
        <v>146</v>
      </c>
      <c r="F51" s="8" t="s">
        <v>148</v>
      </c>
      <c r="G51" s="2" t="s">
        <v>7879</v>
      </c>
      <c r="H51" s="28"/>
      <c r="I51" s="28"/>
      <c r="J51" s="6" t="s">
        <v>912</v>
      </c>
      <c r="K51" s="5">
        <v>41803</v>
      </c>
      <c r="L51" s="174">
        <v>194031</v>
      </c>
      <c r="M51" s="28"/>
      <c r="N51" s="28"/>
      <c r="O51" s="7"/>
      <c r="P51" s="9">
        <v>75693433.409999996</v>
      </c>
      <c r="Q51" s="9"/>
      <c r="R51" s="9"/>
      <c r="S51" s="9"/>
      <c r="T51" s="9"/>
      <c r="U51" s="9"/>
      <c r="V51" s="3"/>
      <c r="W51" s="3" t="s">
        <v>46</v>
      </c>
      <c r="X51" s="6"/>
      <c r="Y51" s="28"/>
    </row>
    <row r="52" spans="1:25" s="31" customFormat="1" ht="76.5" x14ac:dyDescent="0.25">
      <c r="A52" s="57">
        <f t="shared" si="0"/>
        <v>51</v>
      </c>
      <c r="B52" s="241">
        <v>2357</v>
      </c>
      <c r="C52" s="1" t="s">
        <v>136</v>
      </c>
      <c r="D52" s="40" t="s">
        <v>1102</v>
      </c>
      <c r="E52" s="28" t="s">
        <v>149</v>
      </c>
      <c r="F52" s="8" t="s">
        <v>150</v>
      </c>
      <c r="G52" s="2" t="s">
        <v>7879</v>
      </c>
      <c r="H52" s="28"/>
      <c r="I52" s="28"/>
      <c r="J52" s="46" t="s">
        <v>1103</v>
      </c>
      <c r="K52" s="5">
        <v>41876</v>
      </c>
      <c r="L52" s="174">
        <v>560</v>
      </c>
      <c r="M52" s="28"/>
      <c r="N52" s="28"/>
      <c r="O52" s="7"/>
      <c r="P52" s="9">
        <v>3139320.8</v>
      </c>
      <c r="Q52" s="9"/>
      <c r="R52" s="9"/>
      <c r="S52" s="9"/>
      <c r="T52" s="9"/>
      <c r="U52" s="9"/>
      <c r="V52" s="3"/>
      <c r="W52" s="3"/>
      <c r="X52" s="6"/>
      <c r="Y52" s="28"/>
    </row>
    <row r="53" spans="1:25" s="31" customFormat="1" ht="76.5" x14ac:dyDescent="0.25">
      <c r="A53" s="57">
        <f t="shared" si="0"/>
        <v>52</v>
      </c>
      <c r="B53" s="241">
        <v>2358</v>
      </c>
      <c r="C53" s="1" t="s">
        <v>136</v>
      </c>
      <c r="D53" s="40" t="s">
        <v>1338</v>
      </c>
      <c r="E53" s="28" t="s">
        <v>151</v>
      </c>
      <c r="F53" s="8" t="s">
        <v>152</v>
      </c>
      <c r="G53" s="2" t="s">
        <v>7879</v>
      </c>
      <c r="H53" s="28"/>
      <c r="I53" s="28"/>
      <c r="J53" s="46" t="s">
        <v>1339</v>
      </c>
      <c r="K53" s="5">
        <v>41876</v>
      </c>
      <c r="L53" s="174">
        <v>282</v>
      </c>
      <c r="M53" s="28"/>
      <c r="N53" s="28"/>
      <c r="O53" s="7"/>
      <c r="P53" s="9">
        <v>571907.28</v>
      </c>
      <c r="Q53" s="9"/>
      <c r="R53" s="9"/>
      <c r="S53" s="9"/>
      <c r="T53" s="9"/>
      <c r="U53" s="9"/>
      <c r="V53" s="3"/>
      <c r="W53" s="3"/>
      <c r="X53" s="6"/>
      <c r="Y53" s="28"/>
    </row>
    <row r="54" spans="1:25" s="31" customFormat="1" ht="76.5" x14ac:dyDescent="0.25">
      <c r="A54" s="57">
        <f t="shared" si="0"/>
        <v>53</v>
      </c>
      <c r="B54" s="241">
        <v>2381</v>
      </c>
      <c r="C54" s="1" t="s">
        <v>154</v>
      </c>
      <c r="D54" s="40" t="s">
        <v>1020</v>
      </c>
      <c r="E54" s="28" t="s">
        <v>153</v>
      </c>
      <c r="F54" s="8" t="s">
        <v>155</v>
      </c>
      <c r="G54" s="2" t="s">
        <v>7879</v>
      </c>
      <c r="H54" s="28"/>
      <c r="I54" s="28"/>
      <c r="J54" s="46" t="s">
        <v>1021</v>
      </c>
      <c r="K54" s="5">
        <v>41876</v>
      </c>
      <c r="L54" s="174">
        <v>500</v>
      </c>
      <c r="M54" s="28"/>
      <c r="N54" s="28"/>
      <c r="O54" s="7"/>
      <c r="P54" s="9">
        <v>1014020</v>
      </c>
      <c r="Q54" s="9"/>
      <c r="R54" s="9"/>
      <c r="S54" s="9"/>
      <c r="T54" s="9"/>
      <c r="U54" s="9"/>
      <c r="V54" s="3"/>
      <c r="W54" s="3"/>
      <c r="X54" s="6"/>
      <c r="Y54" s="28"/>
    </row>
    <row r="55" spans="1:25" s="31" customFormat="1" ht="89.25" x14ac:dyDescent="0.25">
      <c r="A55" s="57">
        <f t="shared" si="0"/>
        <v>54</v>
      </c>
      <c r="B55" s="241">
        <v>2392</v>
      </c>
      <c r="C55" s="1" t="s">
        <v>157</v>
      </c>
      <c r="D55" s="8" t="s">
        <v>740</v>
      </c>
      <c r="E55" s="28" t="s">
        <v>156</v>
      </c>
      <c r="F55" s="8" t="s">
        <v>158</v>
      </c>
      <c r="G55" s="2" t="s">
        <v>7879</v>
      </c>
      <c r="H55" s="28"/>
      <c r="I55" s="28"/>
      <c r="J55" s="6" t="s">
        <v>742</v>
      </c>
      <c r="K55" s="6" t="s">
        <v>743</v>
      </c>
      <c r="L55" s="174">
        <v>4686</v>
      </c>
      <c r="M55" s="28"/>
      <c r="N55" s="28"/>
      <c r="O55" s="7"/>
      <c r="P55" s="9">
        <v>9503208</v>
      </c>
      <c r="Q55" s="9"/>
      <c r="R55" s="9"/>
      <c r="S55" s="9"/>
      <c r="T55" s="9"/>
      <c r="U55" s="9"/>
      <c r="V55" s="3"/>
      <c r="W55" s="3" t="s">
        <v>46</v>
      </c>
      <c r="X55" s="6" t="s">
        <v>741</v>
      </c>
      <c r="Y55" s="47">
        <v>42040</v>
      </c>
    </row>
    <row r="56" spans="1:25" s="31" customFormat="1" ht="76.5" x14ac:dyDescent="0.25">
      <c r="A56" s="57">
        <f t="shared" si="0"/>
        <v>55</v>
      </c>
      <c r="B56" s="2"/>
      <c r="C56" s="1" t="s">
        <v>160</v>
      </c>
      <c r="D56" s="40" t="s">
        <v>1004</v>
      </c>
      <c r="E56" s="28" t="s">
        <v>159</v>
      </c>
      <c r="F56" s="8" t="s">
        <v>161</v>
      </c>
      <c r="G56" s="2" t="s">
        <v>7879</v>
      </c>
      <c r="H56" s="28"/>
      <c r="I56" s="28"/>
      <c r="J56" s="46" t="s">
        <v>1005</v>
      </c>
      <c r="K56" s="5">
        <v>41834</v>
      </c>
      <c r="L56" s="174">
        <v>476</v>
      </c>
      <c r="M56" s="28"/>
      <c r="N56" s="28"/>
      <c r="O56" s="7"/>
      <c r="P56" s="9">
        <v>205332.11</v>
      </c>
      <c r="Q56" s="9"/>
      <c r="R56" s="9"/>
      <c r="S56" s="9"/>
      <c r="T56" s="9"/>
      <c r="U56" s="9"/>
      <c r="V56" s="3"/>
      <c r="W56" s="3"/>
      <c r="X56" s="6"/>
      <c r="Y56" s="28"/>
    </row>
    <row r="57" spans="1:25" s="31" customFormat="1" ht="76.5" x14ac:dyDescent="0.25">
      <c r="A57" s="57">
        <f t="shared" si="0"/>
        <v>56</v>
      </c>
      <c r="B57" s="2"/>
      <c r="C57" s="1" t="s">
        <v>160</v>
      </c>
      <c r="D57" s="40" t="s">
        <v>1006</v>
      </c>
      <c r="E57" s="28" t="s">
        <v>162</v>
      </c>
      <c r="F57" s="8" t="s">
        <v>163</v>
      </c>
      <c r="G57" s="2" t="s">
        <v>7879</v>
      </c>
      <c r="H57" s="28"/>
      <c r="I57" s="28"/>
      <c r="J57" s="46" t="s">
        <v>1007</v>
      </c>
      <c r="K57" s="46" t="s">
        <v>1008</v>
      </c>
      <c r="L57" s="174">
        <v>695</v>
      </c>
      <c r="M57" s="28"/>
      <c r="N57" s="28"/>
      <c r="O57" s="7"/>
      <c r="P57" s="9">
        <v>2270759.6</v>
      </c>
      <c r="Q57" s="9"/>
      <c r="R57" s="9"/>
      <c r="S57" s="9"/>
      <c r="T57" s="9"/>
      <c r="U57" s="9"/>
      <c r="V57" s="3"/>
      <c r="W57" s="3"/>
      <c r="X57" s="6"/>
      <c r="Y57" s="28"/>
    </row>
    <row r="58" spans="1:25" s="31" customFormat="1" ht="114.75" x14ac:dyDescent="0.25">
      <c r="A58" s="57">
        <f t="shared" si="0"/>
        <v>57</v>
      </c>
      <c r="B58" s="2">
        <v>1304</v>
      </c>
      <c r="C58" s="1" t="s">
        <v>165</v>
      </c>
      <c r="D58" s="40" t="s">
        <v>1016</v>
      </c>
      <c r="E58" s="28" t="s">
        <v>164</v>
      </c>
      <c r="F58" s="8" t="s">
        <v>1385</v>
      </c>
      <c r="G58" s="2" t="s">
        <v>7879</v>
      </c>
      <c r="H58" s="28"/>
      <c r="I58" s="28"/>
      <c r="J58" s="46" t="s">
        <v>1017</v>
      </c>
      <c r="K58" s="5">
        <v>41878</v>
      </c>
      <c r="L58" s="174">
        <v>3130</v>
      </c>
      <c r="M58" s="28"/>
      <c r="N58" s="28"/>
      <c r="O58" s="7"/>
      <c r="P58" s="9">
        <v>6347765.2000000002</v>
      </c>
      <c r="Q58" s="9"/>
      <c r="R58" s="9"/>
      <c r="S58" s="9"/>
      <c r="T58" s="9"/>
      <c r="U58" s="9"/>
      <c r="V58" s="3" t="s">
        <v>166</v>
      </c>
      <c r="W58" s="3"/>
      <c r="X58" s="6"/>
      <c r="Y58" s="28"/>
    </row>
    <row r="59" spans="1:25" s="31" customFormat="1" ht="51" x14ac:dyDescent="0.25">
      <c r="A59" s="57">
        <f t="shared" si="0"/>
        <v>58</v>
      </c>
      <c r="B59" s="2">
        <v>2359</v>
      </c>
      <c r="C59" s="1" t="s">
        <v>168</v>
      </c>
      <c r="D59" s="40" t="s">
        <v>980</v>
      </c>
      <c r="E59" s="28" t="s">
        <v>167</v>
      </c>
      <c r="F59" s="8" t="s">
        <v>169</v>
      </c>
      <c r="G59" s="2" t="s">
        <v>7879</v>
      </c>
      <c r="H59" s="28"/>
      <c r="I59" s="28"/>
      <c r="J59" s="46" t="s">
        <v>981</v>
      </c>
      <c r="K59" s="46" t="s">
        <v>982</v>
      </c>
      <c r="L59" s="174">
        <v>43320</v>
      </c>
      <c r="M59" s="28"/>
      <c r="N59" s="28"/>
      <c r="O59" s="7"/>
      <c r="P59" s="9">
        <v>87854692.799999997</v>
      </c>
      <c r="Q59" s="9"/>
      <c r="R59" s="9"/>
      <c r="S59" s="9"/>
      <c r="T59" s="9"/>
      <c r="U59" s="9"/>
      <c r="V59" s="3"/>
      <c r="W59" s="3"/>
      <c r="X59" s="6"/>
      <c r="Y59" s="28"/>
    </row>
    <row r="60" spans="1:25" s="31" customFormat="1" ht="114.75" x14ac:dyDescent="0.25">
      <c r="A60" s="57">
        <f t="shared" si="0"/>
        <v>59</v>
      </c>
      <c r="B60" s="241">
        <v>2382</v>
      </c>
      <c r="C60" s="1" t="s">
        <v>171</v>
      </c>
      <c r="D60" s="8" t="s">
        <v>732</v>
      </c>
      <c r="E60" s="28" t="s">
        <v>170</v>
      </c>
      <c r="F60" s="8" t="s">
        <v>172</v>
      </c>
      <c r="G60" s="2" t="s">
        <v>7879</v>
      </c>
      <c r="H60" s="28"/>
      <c r="I60" s="28"/>
      <c r="J60" s="6" t="s">
        <v>734</v>
      </c>
      <c r="K60" s="6" t="s">
        <v>735</v>
      </c>
      <c r="L60" s="174">
        <v>1062</v>
      </c>
      <c r="M60" s="28"/>
      <c r="N60" s="28"/>
      <c r="O60" s="7"/>
      <c r="P60" s="9">
        <v>1</v>
      </c>
      <c r="Q60" s="9"/>
      <c r="R60" s="9"/>
      <c r="S60" s="9"/>
      <c r="T60" s="9"/>
      <c r="U60" s="9"/>
      <c r="V60" s="3"/>
      <c r="W60" s="3" t="s">
        <v>46</v>
      </c>
      <c r="X60" s="6" t="s">
        <v>733</v>
      </c>
      <c r="Y60" s="47">
        <v>42119</v>
      </c>
    </row>
    <row r="61" spans="1:25" s="31" customFormat="1" ht="89.25" x14ac:dyDescent="0.25">
      <c r="A61" s="57">
        <f t="shared" si="0"/>
        <v>60</v>
      </c>
      <c r="B61" s="241">
        <v>2354</v>
      </c>
      <c r="C61" s="1" t="s">
        <v>174</v>
      </c>
      <c r="D61" s="8" t="s">
        <v>908</v>
      </c>
      <c r="E61" s="28" t="s">
        <v>173</v>
      </c>
      <c r="F61" s="8" t="s">
        <v>175</v>
      </c>
      <c r="G61" s="2" t="s">
        <v>7879</v>
      </c>
      <c r="H61" s="28"/>
      <c r="I61" s="28"/>
      <c r="J61" s="6" t="s">
        <v>909</v>
      </c>
      <c r="K61" s="6" t="s">
        <v>910</v>
      </c>
      <c r="L61" s="174">
        <v>1646</v>
      </c>
      <c r="M61" s="28"/>
      <c r="N61" s="28"/>
      <c r="O61" s="7"/>
      <c r="P61" s="9">
        <v>3338153.84</v>
      </c>
      <c r="Q61" s="9"/>
      <c r="R61" s="9"/>
      <c r="S61" s="9"/>
      <c r="T61" s="9"/>
      <c r="U61" s="9"/>
      <c r="V61" s="3"/>
      <c r="W61" s="3" t="s">
        <v>176</v>
      </c>
      <c r="X61" s="6"/>
      <c r="Y61" s="28"/>
    </row>
    <row r="62" spans="1:25" s="31" customFormat="1" ht="102" x14ac:dyDescent="0.25">
      <c r="A62" s="57">
        <f t="shared" si="0"/>
        <v>61</v>
      </c>
      <c r="B62" s="241">
        <v>2384</v>
      </c>
      <c r="C62" s="1" t="s">
        <v>178</v>
      </c>
      <c r="D62" s="8" t="s">
        <v>736</v>
      </c>
      <c r="E62" s="28" t="s">
        <v>177</v>
      </c>
      <c r="F62" s="8" t="s">
        <v>179</v>
      </c>
      <c r="G62" s="2" t="s">
        <v>7879</v>
      </c>
      <c r="H62" s="28"/>
      <c r="I62" s="28"/>
      <c r="J62" s="6" t="s">
        <v>738</v>
      </c>
      <c r="K62" s="6" t="s">
        <v>739</v>
      </c>
      <c r="L62" s="174">
        <v>33160</v>
      </c>
      <c r="M62" s="28"/>
      <c r="N62" s="28"/>
      <c r="O62" s="7"/>
      <c r="P62" s="9">
        <v>67248480</v>
      </c>
      <c r="Q62" s="9"/>
      <c r="R62" s="9"/>
      <c r="S62" s="9"/>
      <c r="T62" s="9"/>
      <c r="U62" s="9"/>
      <c r="V62" s="3"/>
      <c r="W62" s="3" t="s">
        <v>46</v>
      </c>
      <c r="X62" s="6" t="s">
        <v>737</v>
      </c>
      <c r="Y62" s="47">
        <v>42117</v>
      </c>
    </row>
    <row r="63" spans="1:25" s="31" customFormat="1" ht="89.25" x14ac:dyDescent="0.25">
      <c r="A63" s="57">
        <f t="shared" si="0"/>
        <v>62</v>
      </c>
      <c r="B63" s="241">
        <v>2378</v>
      </c>
      <c r="C63" s="1" t="s">
        <v>181</v>
      </c>
      <c r="D63" s="40" t="s">
        <v>1217</v>
      </c>
      <c r="E63" s="28" t="s">
        <v>180</v>
      </c>
      <c r="F63" s="8" t="s">
        <v>182</v>
      </c>
      <c r="G63" s="2" t="s">
        <v>7879</v>
      </c>
      <c r="H63" s="28"/>
      <c r="I63" s="28"/>
      <c r="J63" s="46" t="s">
        <v>1218</v>
      </c>
      <c r="K63" s="46" t="s">
        <v>1219</v>
      </c>
      <c r="L63" s="174">
        <v>916</v>
      </c>
      <c r="M63" s="28"/>
      <c r="N63" s="28"/>
      <c r="O63" s="7"/>
      <c r="P63" s="9">
        <v>1857684.64</v>
      </c>
      <c r="Q63" s="9"/>
      <c r="R63" s="9"/>
      <c r="S63" s="9"/>
      <c r="T63" s="9"/>
      <c r="U63" s="9"/>
      <c r="V63" s="3"/>
      <c r="W63" s="3" t="s">
        <v>46</v>
      </c>
      <c r="X63" s="6"/>
      <c r="Y63" s="28"/>
    </row>
    <row r="64" spans="1:25" s="31" customFormat="1" ht="51" x14ac:dyDescent="0.25">
      <c r="A64" s="57">
        <f t="shared" si="0"/>
        <v>63</v>
      </c>
      <c r="B64" s="241">
        <v>2372</v>
      </c>
      <c r="C64" s="1" t="s">
        <v>184</v>
      </c>
      <c r="D64" s="40" t="s">
        <v>1123</v>
      </c>
      <c r="E64" s="28" t="s">
        <v>183</v>
      </c>
      <c r="F64" s="8" t="s">
        <v>185</v>
      </c>
      <c r="G64" s="2" t="s">
        <v>7879</v>
      </c>
      <c r="H64" s="28"/>
      <c r="I64" s="28"/>
      <c r="J64" s="46" t="s">
        <v>1124</v>
      </c>
      <c r="K64" s="46" t="s">
        <v>1125</v>
      </c>
      <c r="L64" s="174">
        <v>10525</v>
      </c>
      <c r="M64" s="28"/>
      <c r="N64" s="28"/>
      <c r="O64" s="7"/>
      <c r="P64" s="9">
        <v>8475380.6699999999</v>
      </c>
      <c r="Q64" s="9"/>
      <c r="R64" s="9"/>
      <c r="S64" s="9"/>
      <c r="T64" s="9"/>
      <c r="U64" s="9"/>
      <c r="V64" s="3"/>
      <c r="W64" s="3"/>
      <c r="X64" s="6"/>
      <c r="Y64" s="28"/>
    </row>
    <row r="65" spans="1:25" s="31" customFormat="1" ht="89.25" x14ac:dyDescent="0.25">
      <c r="A65" s="57">
        <f t="shared" si="0"/>
        <v>64</v>
      </c>
      <c r="B65" s="2">
        <v>1381</v>
      </c>
      <c r="C65" s="1" t="s">
        <v>187</v>
      </c>
      <c r="D65" s="8" t="s">
        <v>754</v>
      </c>
      <c r="E65" s="28" t="s">
        <v>186</v>
      </c>
      <c r="F65" s="8" t="s">
        <v>188</v>
      </c>
      <c r="G65" s="2" t="s">
        <v>7879</v>
      </c>
      <c r="H65" s="28"/>
      <c r="I65" s="28"/>
      <c r="J65" s="6" t="s">
        <v>756</v>
      </c>
      <c r="K65" s="6" t="s">
        <v>757</v>
      </c>
      <c r="L65" s="174">
        <v>3305</v>
      </c>
      <c r="M65" s="28"/>
      <c r="N65" s="28"/>
      <c r="O65" s="7"/>
      <c r="P65" s="9">
        <v>6702540</v>
      </c>
      <c r="Q65" s="9"/>
      <c r="R65" s="9"/>
      <c r="S65" s="9"/>
      <c r="T65" s="9"/>
      <c r="U65" s="9"/>
      <c r="V65" s="3"/>
      <c r="W65" s="3" t="s">
        <v>189</v>
      </c>
      <c r="X65" s="6" t="s">
        <v>755</v>
      </c>
      <c r="Y65" s="47">
        <v>42277</v>
      </c>
    </row>
    <row r="66" spans="1:25" s="31" customFormat="1" ht="89.25" customHeight="1" x14ac:dyDescent="0.25">
      <c r="A66" s="57">
        <f t="shared" ref="A66:A130" si="1">A65+1</f>
        <v>65</v>
      </c>
      <c r="B66" s="2">
        <v>1382</v>
      </c>
      <c r="C66" s="1" t="s">
        <v>191</v>
      </c>
      <c r="D66" s="8" t="s">
        <v>736</v>
      </c>
      <c r="E66" s="28" t="s">
        <v>190</v>
      </c>
      <c r="F66" s="8" t="s">
        <v>192</v>
      </c>
      <c r="G66" s="2" t="s">
        <v>7879</v>
      </c>
      <c r="H66" s="28"/>
      <c r="I66" s="28"/>
      <c r="J66" s="6" t="s">
        <v>864</v>
      </c>
      <c r="K66" s="6" t="s">
        <v>757</v>
      </c>
      <c r="L66" s="174">
        <v>2</v>
      </c>
      <c r="M66" s="28"/>
      <c r="N66" s="28"/>
      <c r="O66" s="7"/>
      <c r="P66" s="9">
        <v>4056</v>
      </c>
      <c r="Q66" s="9"/>
      <c r="R66" s="9"/>
      <c r="S66" s="9"/>
      <c r="T66" s="9"/>
      <c r="U66" s="9"/>
      <c r="V66" s="3"/>
      <c r="W66" s="3" t="s">
        <v>46</v>
      </c>
      <c r="X66" s="6"/>
      <c r="Y66" s="28"/>
    </row>
    <row r="67" spans="1:25" s="31" customFormat="1" ht="114.75" customHeight="1" x14ac:dyDescent="0.25">
      <c r="A67" s="57">
        <f t="shared" si="1"/>
        <v>66</v>
      </c>
      <c r="B67" s="241">
        <v>2383</v>
      </c>
      <c r="C67" s="1" t="s">
        <v>1781</v>
      </c>
      <c r="D67" s="40" t="s">
        <v>1192</v>
      </c>
      <c r="E67" s="28" t="s">
        <v>193</v>
      </c>
      <c r="F67" s="8" t="s">
        <v>194</v>
      </c>
      <c r="G67" s="2" t="s">
        <v>7879</v>
      </c>
      <c r="H67" s="28"/>
      <c r="I67" s="28"/>
      <c r="J67" s="46" t="s">
        <v>1193</v>
      </c>
      <c r="K67" s="46" t="s">
        <v>1194</v>
      </c>
      <c r="L67" s="174">
        <v>981</v>
      </c>
      <c r="M67" s="28"/>
      <c r="N67" s="28"/>
      <c r="O67" s="7"/>
      <c r="P67" s="9">
        <v>1989507.24</v>
      </c>
      <c r="Q67" s="9"/>
      <c r="R67" s="9"/>
      <c r="S67" s="9"/>
      <c r="T67" s="9"/>
      <c r="U67" s="9"/>
      <c r="V67" s="3"/>
      <c r="W67" s="3" t="s">
        <v>46</v>
      </c>
      <c r="X67" s="6"/>
      <c r="Y67" s="28"/>
    </row>
    <row r="68" spans="1:25" s="31" customFormat="1" ht="63.75" x14ac:dyDescent="0.25">
      <c r="A68" s="57">
        <f t="shared" si="1"/>
        <v>67</v>
      </c>
      <c r="B68" s="241">
        <v>2334</v>
      </c>
      <c r="C68" s="1" t="s">
        <v>195</v>
      </c>
      <c r="D68" s="40" t="s">
        <v>1120</v>
      </c>
      <c r="E68" s="28" t="s">
        <v>1119</v>
      </c>
      <c r="F68" s="8"/>
      <c r="G68" s="2" t="s">
        <v>7879</v>
      </c>
      <c r="H68" s="28"/>
      <c r="I68" s="28"/>
      <c r="J68" s="46" t="s">
        <v>1121</v>
      </c>
      <c r="K68" s="46" t="s">
        <v>1122</v>
      </c>
      <c r="L68" s="174">
        <v>1856</v>
      </c>
      <c r="M68" s="28"/>
      <c r="N68" s="28"/>
      <c r="O68" s="7"/>
      <c r="P68" s="9">
        <v>13054491.52</v>
      </c>
      <c r="Q68" s="9"/>
      <c r="R68" s="9"/>
      <c r="S68" s="9"/>
      <c r="T68" s="9"/>
      <c r="U68" s="9"/>
      <c r="V68" s="3"/>
      <c r="W68" s="3"/>
      <c r="X68" s="6"/>
      <c r="Y68" s="28"/>
    </row>
    <row r="69" spans="1:25" s="31" customFormat="1" ht="102" x14ac:dyDescent="0.25">
      <c r="A69" s="57">
        <f t="shared" si="1"/>
        <v>68</v>
      </c>
      <c r="B69" s="2"/>
      <c r="C69" s="1" t="s">
        <v>197</v>
      </c>
      <c r="D69" s="8" t="s">
        <v>758</v>
      </c>
      <c r="E69" s="28" t="s">
        <v>196</v>
      </c>
      <c r="F69" s="8" t="s">
        <v>198</v>
      </c>
      <c r="G69" s="2" t="s">
        <v>7879</v>
      </c>
      <c r="H69" s="28"/>
      <c r="I69" s="28"/>
      <c r="J69" s="6" t="s">
        <v>760</v>
      </c>
      <c r="K69" s="6" t="s">
        <v>761</v>
      </c>
      <c r="L69" s="174">
        <v>76</v>
      </c>
      <c r="M69" s="28"/>
      <c r="N69" s="28"/>
      <c r="O69" s="7"/>
      <c r="P69" s="9">
        <v>154128</v>
      </c>
      <c r="Q69" s="9"/>
      <c r="R69" s="9"/>
      <c r="S69" s="9"/>
      <c r="T69" s="9"/>
      <c r="U69" s="9"/>
      <c r="V69" s="3"/>
      <c r="W69" s="3" t="s">
        <v>199</v>
      </c>
      <c r="X69" s="6" t="s">
        <v>759</v>
      </c>
      <c r="Y69" s="47">
        <v>42464</v>
      </c>
    </row>
    <row r="70" spans="1:25" s="31" customFormat="1" ht="89.25" x14ac:dyDescent="0.25">
      <c r="A70" s="57">
        <f t="shared" si="1"/>
        <v>69</v>
      </c>
      <c r="B70" s="241">
        <v>2391</v>
      </c>
      <c r="C70" s="1" t="s">
        <v>201</v>
      </c>
      <c r="D70" s="8" t="s">
        <v>831</v>
      </c>
      <c r="E70" s="28" t="s">
        <v>200</v>
      </c>
      <c r="F70" s="8" t="s">
        <v>202</v>
      </c>
      <c r="G70" s="2" t="s">
        <v>7879</v>
      </c>
      <c r="H70" s="28"/>
      <c r="I70" s="28"/>
      <c r="J70" s="6" t="s">
        <v>832</v>
      </c>
      <c r="K70" s="6" t="s">
        <v>833</v>
      </c>
      <c r="L70" s="174">
        <v>1193</v>
      </c>
      <c r="M70" s="28"/>
      <c r="N70" s="28"/>
      <c r="O70" s="7"/>
      <c r="P70" s="9">
        <v>2419451.7200000002</v>
      </c>
      <c r="Q70" s="9"/>
      <c r="R70" s="9"/>
      <c r="S70" s="9"/>
      <c r="T70" s="9"/>
      <c r="U70" s="9"/>
      <c r="V70" s="3"/>
      <c r="W70" s="3" t="s">
        <v>203</v>
      </c>
      <c r="X70" s="6"/>
      <c r="Y70" s="28"/>
    </row>
    <row r="71" spans="1:25" s="31" customFormat="1" ht="76.5" x14ac:dyDescent="0.25">
      <c r="A71" s="57">
        <f t="shared" si="1"/>
        <v>70</v>
      </c>
      <c r="B71" s="2"/>
      <c r="C71" s="1" t="s">
        <v>204</v>
      </c>
      <c r="D71" s="40" t="s">
        <v>1130</v>
      </c>
      <c r="E71" s="28" t="s">
        <v>205</v>
      </c>
      <c r="F71" s="8" t="s">
        <v>206</v>
      </c>
      <c r="G71" s="2" t="s">
        <v>7879</v>
      </c>
      <c r="H71" s="28"/>
      <c r="I71" s="28"/>
      <c r="J71" s="46" t="s">
        <v>1131</v>
      </c>
      <c r="K71" s="46" t="s">
        <v>833</v>
      </c>
      <c r="L71" s="174">
        <v>5332</v>
      </c>
      <c r="M71" s="28"/>
      <c r="N71" s="28"/>
      <c r="O71" s="7"/>
      <c r="P71" s="9">
        <v>17421136.960000001</v>
      </c>
      <c r="Q71" s="9"/>
      <c r="R71" s="9"/>
      <c r="S71" s="9"/>
      <c r="T71" s="9"/>
      <c r="U71" s="9"/>
      <c r="V71" s="3"/>
      <c r="W71" s="3" t="s">
        <v>203</v>
      </c>
      <c r="X71" s="6"/>
      <c r="Y71" s="28"/>
    </row>
    <row r="72" spans="1:25" s="31" customFormat="1" ht="89.25" x14ac:dyDescent="0.25">
      <c r="A72" s="57">
        <f t="shared" si="1"/>
        <v>71</v>
      </c>
      <c r="B72" s="2"/>
      <c r="C72" s="1" t="s">
        <v>1782</v>
      </c>
      <c r="D72" s="40" t="s">
        <v>1340</v>
      </c>
      <c r="E72" s="28" t="s">
        <v>207</v>
      </c>
      <c r="F72" s="8" t="s">
        <v>208</v>
      </c>
      <c r="G72" s="2" t="s">
        <v>7879</v>
      </c>
      <c r="H72" s="28"/>
      <c r="I72" s="28"/>
      <c r="J72" s="46" t="s">
        <v>1341</v>
      </c>
      <c r="K72" s="46" t="s">
        <v>1342</v>
      </c>
      <c r="L72" s="174">
        <v>4044</v>
      </c>
      <c r="M72" s="28"/>
      <c r="N72" s="28"/>
      <c r="O72" s="7"/>
      <c r="P72" s="9">
        <v>8201393.7599999998</v>
      </c>
      <c r="Q72" s="9"/>
      <c r="R72" s="9"/>
      <c r="S72" s="9"/>
      <c r="T72" s="9"/>
      <c r="U72" s="9"/>
      <c r="V72" s="3"/>
      <c r="W72" s="3" t="s">
        <v>209</v>
      </c>
      <c r="X72" s="6"/>
      <c r="Y72" s="28"/>
    </row>
    <row r="73" spans="1:25" s="31" customFormat="1" ht="89.25" x14ac:dyDescent="0.25">
      <c r="A73" s="57">
        <f t="shared" si="1"/>
        <v>72</v>
      </c>
      <c r="B73" s="2"/>
      <c r="C73" s="1" t="s">
        <v>211</v>
      </c>
      <c r="D73" s="40" t="s">
        <v>1107</v>
      </c>
      <c r="E73" s="28" t="s">
        <v>210</v>
      </c>
      <c r="F73" s="8" t="s">
        <v>212</v>
      </c>
      <c r="G73" s="2" t="s">
        <v>7879</v>
      </c>
      <c r="H73" s="28"/>
      <c r="I73" s="28"/>
      <c r="J73" s="46" t="s">
        <v>1108</v>
      </c>
      <c r="K73" s="46" t="s">
        <v>1109</v>
      </c>
      <c r="L73" s="174">
        <v>3628</v>
      </c>
      <c r="M73" s="28"/>
      <c r="N73" s="28"/>
      <c r="O73" s="7"/>
      <c r="P73" s="9">
        <v>7357729</v>
      </c>
      <c r="Q73" s="9"/>
      <c r="R73" s="9"/>
      <c r="S73" s="9"/>
      <c r="T73" s="9"/>
      <c r="U73" s="9"/>
      <c r="V73" s="3"/>
      <c r="W73" s="3" t="s">
        <v>213</v>
      </c>
      <c r="X73" s="6"/>
      <c r="Y73" s="28"/>
    </row>
    <row r="74" spans="1:25" s="31" customFormat="1" ht="63.75" x14ac:dyDescent="0.25">
      <c r="A74" s="57">
        <f t="shared" si="1"/>
        <v>73</v>
      </c>
      <c r="B74" s="2">
        <v>1311</v>
      </c>
      <c r="C74" s="1" t="s">
        <v>36</v>
      </c>
      <c r="D74" s="8" t="s">
        <v>937</v>
      </c>
      <c r="E74" s="28" t="s">
        <v>214</v>
      </c>
      <c r="F74" s="8" t="s">
        <v>215</v>
      </c>
      <c r="G74" s="2" t="s">
        <v>7879</v>
      </c>
      <c r="H74" s="28"/>
      <c r="I74" s="28"/>
      <c r="J74" s="6" t="s">
        <v>938</v>
      </c>
      <c r="K74" s="6" t="s">
        <v>939</v>
      </c>
      <c r="L74" s="174">
        <v>1869</v>
      </c>
      <c r="M74" s="28"/>
      <c r="N74" s="28"/>
      <c r="O74" s="7"/>
      <c r="P74" s="9">
        <v>1890604.12</v>
      </c>
      <c r="Q74" s="9"/>
      <c r="R74" s="9"/>
      <c r="S74" s="9"/>
      <c r="T74" s="9"/>
      <c r="U74" s="9"/>
      <c r="V74" s="3"/>
      <c r="W74" s="3"/>
      <c r="X74" s="6"/>
      <c r="Y74" s="28"/>
    </row>
    <row r="75" spans="1:25" s="31" customFormat="1" ht="51" customHeight="1" x14ac:dyDescent="0.25">
      <c r="A75" s="57">
        <f t="shared" si="1"/>
        <v>74</v>
      </c>
      <c r="B75" s="241">
        <v>2329</v>
      </c>
      <c r="C75" s="1" t="s">
        <v>36</v>
      </c>
      <c r="D75" s="40" t="s">
        <v>1198</v>
      </c>
      <c r="E75" s="28" t="s">
        <v>216</v>
      </c>
      <c r="F75" s="8" t="s">
        <v>217</v>
      </c>
      <c r="G75" s="2" t="s">
        <v>7879</v>
      </c>
      <c r="H75" s="28"/>
      <c r="I75" s="28"/>
      <c r="J75" s="46" t="s">
        <v>1199</v>
      </c>
      <c r="K75" s="46" t="s">
        <v>1200</v>
      </c>
      <c r="L75" s="174">
        <v>19</v>
      </c>
      <c r="M75" s="28"/>
      <c r="N75" s="28"/>
      <c r="O75" s="7"/>
      <c r="P75" s="9">
        <v>38532</v>
      </c>
      <c r="Q75" s="9"/>
      <c r="R75" s="9"/>
      <c r="S75" s="9"/>
      <c r="T75" s="9"/>
      <c r="U75" s="9"/>
      <c r="V75" s="3"/>
      <c r="W75" s="3"/>
      <c r="X75" s="6"/>
      <c r="Y75" s="28"/>
    </row>
    <row r="76" spans="1:25" s="31" customFormat="1" ht="51" x14ac:dyDescent="0.25">
      <c r="A76" s="57">
        <f t="shared" si="1"/>
        <v>75</v>
      </c>
      <c r="B76" s="241">
        <v>2327</v>
      </c>
      <c r="C76" s="1" t="s">
        <v>36</v>
      </c>
      <c r="D76" s="40" t="s">
        <v>1343</v>
      </c>
      <c r="E76" s="28" t="s">
        <v>218</v>
      </c>
      <c r="F76" s="8" t="s">
        <v>219</v>
      </c>
      <c r="G76" s="2" t="s">
        <v>7879</v>
      </c>
      <c r="H76" s="28"/>
      <c r="I76" s="28"/>
      <c r="J76" s="46" t="s">
        <v>1344</v>
      </c>
      <c r="K76" s="46" t="s">
        <v>1345</v>
      </c>
      <c r="L76" s="174">
        <v>826</v>
      </c>
      <c r="M76" s="28"/>
      <c r="N76" s="28"/>
      <c r="O76" s="7"/>
      <c r="P76" s="9">
        <v>1675161.04</v>
      </c>
      <c r="Q76" s="9"/>
      <c r="R76" s="9"/>
      <c r="S76" s="9"/>
      <c r="T76" s="9"/>
      <c r="U76" s="9"/>
      <c r="V76" s="3"/>
      <c r="W76" s="3"/>
      <c r="X76" s="6"/>
      <c r="Y76" s="28"/>
    </row>
    <row r="77" spans="1:25" s="31" customFormat="1" ht="51" x14ac:dyDescent="0.25">
      <c r="A77" s="57">
        <f t="shared" si="1"/>
        <v>76</v>
      </c>
      <c r="B77" s="241">
        <v>2328</v>
      </c>
      <c r="C77" s="1" t="s">
        <v>36</v>
      </c>
      <c r="D77" s="40" t="s">
        <v>1195</v>
      </c>
      <c r="E77" s="28" t="s">
        <v>220</v>
      </c>
      <c r="F77" s="8" t="s">
        <v>221</v>
      </c>
      <c r="G77" s="2" t="s">
        <v>7879</v>
      </c>
      <c r="H77" s="28"/>
      <c r="I77" s="28"/>
      <c r="J77" s="46" t="s">
        <v>1196</v>
      </c>
      <c r="K77" s="46" t="s">
        <v>1197</v>
      </c>
      <c r="L77" s="174">
        <v>104</v>
      </c>
      <c r="M77" s="28"/>
      <c r="N77" s="28"/>
      <c r="O77" s="7"/>
      <c r="P77" s="9">
        <v>516070.88</v>
      </c>
      <c r="Q77" s="9"/>
      <c r="R77" s="9"/>
      <c r="S77" s="9"/>
      <c r="T77" s="9"/>
      <c r="U77" s="9"/>
      <c r="V77" s="3"/>
      <c r="W77" s="3"/>
      <c r="X77" s="6"/>
      <c r="Y77" s="28"/>
    </row>
    <row r="78" spans="1:25" s="31" customFormat="1" ht="127.5" x14ac:dyDescent="0.25">
      <c r="A78" s="57">
        <f t="shared" si="1"/>
        <v>77</v>
      </c>
      <c r="B78" s="241">
        <v>2350</v>
      </c>
      <c r="C78" s="1" t="s">
        <v>36</v>
      </c>
      <c r="D78" s="8" t="s">
        <v>828</v>
      </c>
      <c r="E78" s="28" t="s">
        <v>222</v>
      </c>
      <c r="F78" s="8" t="s">
        <v>223</v>
      </c>
      <c r="G78" s="2" t="s">
        <v>7879</v>
      </c>
      <c r="H78" s="28"/>
      <c r="I78" s="28"/>
      <c r="J78" s="6" t="s">
        <v>829</v>
      </c>
      <c r="K78" s="6" t="s">
        <v>830</v>
      </c>
      <c r="L78" s="174">
        <v>11806</v>
      </c>
      <c r="M78" s="28"/>
      <c r="N78" s="28"/>
      <c r="O78" s="7"/>
      <c r="P78" s="9">
        <v>78344616</v>
      </c>
      <c r="Q78" s="9"/>
      <c r="R78" s="9"/>
      <c r="S78" s="9"/>
      <c r="T78" s="9"/>
      <c r="U78" s="9"/>
      <c r="V78" s="3" t="s">
        <v>224</v>
      </c>
      <c r="W78" s="3"/>
      <c r="X78" s="6"/>
      <c r="Y78" s="28"/>
    </row>
    <row r="79" spans="1:25" s="31" customFormat="1" ht="51" x14ac:dyDescent="0.25">
      <c r="A79" s="57">
        <f t="shared" si="1"/>
        <v>78</v>
      </c>
      <c r="B79" s="241">
        <v>2346</v>
      </c>
      <c r="C79" s="1" t="s">
        <v>36</v>
      </c>
      <c r="D79" s="8" t="s">
        <v>766</v>
      </c>
      <c r="E79" s="28" t="s">
        <v>225</v>
      </c>
      <c r="F79" s="8" t="s">
        <v>226</v>
      </c>
      <c r="G79" s="2" t="s">
        <v>7879</v>
      </c>
      <c r="H79" s="28"/>
      <c r="I79" s="28"/>
      <c r="J79" s="6" t="s">
        <v>768</v>
      </c>
      <c r="K79" s="6" t="s">
        <v>769</v>
      </c>
      <c r="L79" s="174">
        <v>665832</v>
      </c>
      <c r="M79" s="28"/>
      <c r="N79" s="28"/>
      <c r="O79" s="7"/>
      <c r="P79" s="9">
        <v>534776287.44</v>
      </c>
      <c r="Q79" s="9"/>
      <c r="R79" s="9"/>
      <c r="S79" s="9"/>
      <c r="T79" s="9"/>
      <c r="U79" s="9"/>
      <c r="V79" s="3" t="s">
        <v>227</v>
      </c>
      <c r="W79" s="3"/>
      <c r="X79" s="6" t="s">
        <v>767</v>
      </c>
      <c r="Y79" s="47">
        <v>43528</v>
      </c>
    </row>
    <row r="80" spans="1:25" s="31" customFormat="1" ht="51" x14ac:dyDescent="0.25">
      <c r="A80" s="57">
        <f t="shared" si="1"/>
        <v>79</v>
      </c>
      <c r="B80" s="241">
        <v>2370</v>
      </c>
      <c r="C80" s="1" t="s">
        <v>36</v>
      </c>
      <c r="D80" s="40" t="s">
        <v>1156</v>
      </c>
      <c r="E80" s="28" t="s">
        <v>228</v>
      </c>
      <c r="F80" s="8" t="s">
        <v>229</v>
      </c>
      <c r="G80" s="2" t="s">
        <v>7879</v>
      </c>
      <c r="H80" s="28"/>
      <c r="I80" s="28"/>
      <c r="J80" s="46" t="s">
        <v>1157</v>
      </c>
      <c r="K80" s="46" t="s">
        <v>1158</v>
      </c>
      <c r="L80" s="174">
        <v>514</v>
      </c>
      <c r="M80" s="28"/>
      <c r="N80" s="28"/>
      <c r="O80" s="7"/>
      <c r="P80" s="9">
        <v>1042412.56</v>
      </c>
      <c r="Q80" s="9"/>
      <c r="R80" s="9"/>
      <c r="S80" s="9"/>
      <c r="T80" s="9"/>
      <c r="U80" s="9"/>
      <c r="V80" s="3" t="s">
        <v>230</v>
      </c>
      <c r="W80" s="3"/>
      <c r="X80" s="6"/>
      <c r="Y80" s="28"/>
    </row>
    <row r="81" spans="1:25" s="31" customFormat="1" ht="51" x14ac:dyDescent="0.25">
      <c r="A81" s="57">
        <f t="shared" si="1"/>
        <v>80</v>
      </c>
      <c r="B81" s="241">
        <v>2348</v>
      </c>
      <c r="C81" s="1" t="s">
        <v>36</v>
      </c>
      <c r="D81" s="8" t="s">
        <v>917</v>
      </c>
      <c r="E81" s="28" t="s">
        <v>231</v>
      </c>
      <c r="F81" s="8" t="s">
        <v>232</v>
      </c>
      <c r="G81" s="2" t="s">
        <v>7879</v>
      </c>
      <c r="H81" s="28"/>
      <c r="I81" s="28"/>
      <c r="J81" s="6" t="s">
        <v>918</v>
      </c>
      <c r="K81" s="6" t="s">
        <v>919</v>
      </c>
      <c r="L81" s="174">
        <v>679</v>
      </c>
      <c r="M81" s="28"/>
      <c r="N81" s="28"/>
      <c r="O81" s="7"/>
      <c r="P81" s="9">
        <v>3582695.97</v>
      </c>
      <c r="Q81" s="9"/>
      <c r="R81" s="9"/>
      <c r="S81" s="9"/>
      <c r="T81" s="9"/>
      <c r="U81" s="9"/>
      <c r="V81" s="3"/>
      <c r="W81" s="3" t="s">
        <v>233</v>
      </c>
      <c r="X81" s="6"/>
      <c r="Y81" s="28"/>
    </row>
    <row r="82" spans="1:25" s="31" customFormat="1" ht="51" x14ac:dyDescent="0.25">
      <c r="A82" s="57">
        <f t="shared" si="1"/>
        <v>81</v>
      </c>
      <c r="B82" s="241">
        <v>2351</v>
      </c>
      <c r="C82" s="1" t="s">
        <v>36</v>
      </c>
      <c r="D82" s="8" t="s">
        <v>857</v>
      </c>
      <c r="E82" s="28" t="s">
        <v>234</v>
      </c>
      <c r="F82" s="8" t="s">
        <v>235</v>
      </c>
      <c r="G82" s="2" t="s">
        <v>7879</v>
      </c>
      <c r="H82" s="28"/>
      <c r="I82" s="28"/>
      <c r="J82" s="6" t="s">
        <v>858</v>
      </c>
      <c r="K82" s="6" t="s">
        <v>859</v>
      </c>
      <c r="L82" s="174">
        <v>2733</v>
      </c>
      <c r="M82" s="28"/>
      <c r="N82" s="28"/>
      <c r="O82" s="7"/>
      <c r="P82" s="9">
        <v>18136188</v>
      </c>
      <c r="Q82" s="9"/>
      <c r="R82" s="9"/>
      <c r="S82" s="9"/>
      <c r="T82" s="9"/>
      <c r="U82" s="9"/>
      <c r="V82" s="3"/>
      <c r="W82" s="3"/>
      <c r="X82" s="6"/>
      <c r="Y82" s="28"/>
    </row>
    <row r="83" spans="1:25" s="31" customFormat="1" ht="76.5" x14ac:dyDescent="0.25">
      <c r="A83" s="57">
        <f t="shared" si="1"/>
        <v>82</v>
      </c>
      <c r="B83" s="241">
        <v>2373</v>
      </c>
      <c r="C83" s="1" t="s">
        <v>36</v>
      </c>
      <c r="D83" s="40" t="s">
        <v>1189</v>
      </c>
      <c r="E83" s="28" t="s">
        <v>236</v>
      </c>
      <c r="F83" s="35" t="s">
        <v>237</v>
      </c>
      <c r="G83" s="2" t="s">
        <v>7879</v>
      </c>
      <c r="H83" s="28"/>
      <c r="I83" s="28"/>
      <c r="J83" s="46" t="s">
        <v>1190</v>
      </c>
      <c r="K83" s="46" t="s">
        <v>1191</v>
      </c>
      <c r="L83" s="174">
        <v>330</v>
      </c>
      <c r="M83" s="28"/>
      <c r="N83" s="28"/>
      <c r="O83" s="7"/>
      <c r="P83" s="9">
        <v>1</v>
      </c>
      <c r="Q83" s="9"/>
      <c r="R83" s="9"/>
      <c r="S83" s="9"/>
      <c r="T83" s="9"/>
      <c r="U83" s="9"/>
      <c r="V83" s="3" t="s">
        <v>238</v>
      </c>
      <c r="W83" s="3"/>
      <c r="X83" s="6"/>
      <c r="Y83" s="28"/>
    </row>
    <row r="84" spans="1:25" s="31" customFormat="1" ht="51" x14ac:dyDescent="0.25">
      <c r="A84" s="57">
        <f t="shared" si="1"/>
        <v>83</v>
      </c>
      <c r="B84" s="241">
        <v>1575</v>
      </c>
      <c r="C84" s="1" t="s">
        <v>240</v>
      </c>
      <c r="D84" s="35" t="s">
        <v>242</v>
      </c>
      <c r="E84" s="28" t="s">
        <v>239</v>
      </c>
      <c r="F84" s="35" t="s">
        <v>241</v>
      </c>
      <c r="G84" s="2" t="s">
        <v>7879</v>
      </c>
      <c r="H84" s="28"/>
      <c r="I84" s="28"/>
      <c r="J84" s="14" t="s">
        <v>1365</v>
      </c>
      <c r="K84" s="12">
        <v>43558</v>
      </c>
      <c r="L84" s="174">
        <f>211072/100000*7186</f>
        <v>15167.63392</v>
      </c>
      <c r="M84" s="28"/>
      <c r="N84" s="28"/>
      <c r="O84" s="7"/>
      <c r="P84" s="9">
        <f>31660.8/100000*7186</f>
        <v>2275.1450880000002</v>
      </c>
      <c r="Q84" s="9"/>
      <c r="R84" s="9"/>
      <c r="S84" s="9"/>
      <c r="T84" s="9"/>
      <c r="U84" s="9"/>
      <c r="V84" s="3"/>
      <c r="W84" s="3"/>
      <c r="X84" s="6"/>
      <c r="Y84" s="28"/>
    </row>
    <row r="85" spans="1:25" s="31" customFormat="1" ht="51" x14ac:dyDescent="0.25">
      <c r="A85" s="57">
        <f t="shared" si="1"/>
        <v>84</v>
      </c>
      <c r="B85" s="241">
        <v>2298</v>
      </c>
      <c r="C85" s="1" t="s">
        <v>36</v>
      </c>
      <c r="D85" s="8" t="s">
        <v>975</v>
      </c>
      <c r="E85" s="28" t="s">
        <v>243</v>
      </c>
      <c r="F85" s="35" t="s">
        <v>244</v>
      </c>
      <c r="G85" s="2" t="s">
        <v>7879</v>
      </c>
      <c r="H85" s="28"/>
      <c r="I85" s="28"/>
      <c r="J85" s="6" t="s">
        <v>976</v>
      </c>
      <c r="K85" s="6" t="s">
        <v>977</v>
      </c>
      <c r="L85" s="174">
        <v>35609</v>
      </c>
      <c r="M85" s="28"/>
      <c r="N85" s="28"/>
      <c r="O85" s="7"/>
      <c r="P85" s="9">
        <v>16875461.190000001</v>
      </c>
      <c r="Q85" s="9"/>
      <c r="R85" s="9"/>
      <c r="S85" s="9"/>
      <c r="T85" s="9"/>
      <c r="U85" s="9"/>
      <c r="V85" s="3" t="s">
        <v>245</v>
      </c>
      <c r="W85" s="3"/>
      <c r="X85" s="6"/>
      <c r="Y85" s="28"/>
    </row>
    <row r="86" spans="1:25" s="31" customFormat="1" ht="51" x14ac:dyDescent="0.25">
      <c r="A86" s="57">
        <f t="shared" si="1"/>
        <v>85</v>
      </c>
      <c r="B86" s="2">
        <v>1375</v>
      </c>
      <c r="C86" s="1" t="s">
        <v>36</v>
      </c>
      <c r="D86" s="40" t="s">
        <v>985</v>
      </c>
      <c r="E86" s="28" t="s">
        <v>246</v>
      </c>
      <c r="F86" s="35" t="s">
        <v>247</v>
      </c>
      <c r="G86" s="2" t="s">
        <v>7879</v>
      </c>
      <c r="H86" s="28"/>
      <c r="I86" s="28"/>
      <c r="J86" s="46" t="s">
        <v>986</v>
      </c>
      <c r="K86" s="46" t="s">
        <v>987</v>
      </c>
      <c r="L86" s="174">
        <v>1004</v>
      </c>
      <c r="M86" s="28"/>
      <c r="N86" s="28"/>
      <c r="O86" s="7"/>
      <c r="P86" s="9">
        <v>351038.56</v>
      </c>
      <c r="Q86" s="9"/>
      <c r="R86" s="9"/>
      <c r="S86" s="9"/>
      <c r="T86" s="9"/>
      <c r="U86" s="9"/>
      <c r="V86" s="3"/>
      <c r="W86" s="3"/>
      <c r="X86" s="6"/>
      <c r="Y86" s="28"/>
    </row>
    <row r="87" spans="1:25" s="31" customFormat="1" ht="127.5" x14ac:dyDescent="0.25">
      <c r="A87" s="57">
        <f t="shared" si="1"/>
        <v>86</v>
      </c>
      <c r="B87" s="2">
        <v>2369</v>
      </c>
      <c r="C87" s="1" t="s">
        <v>36</v>
      </c>
      <c r="D87" s="40" t="s">
        <v>1201</v>
      </c>
      <c r="E87" s="28" t="s">
        <v>248</v>
      </c>
      <c r="F87" s="35" t="s">
        <v>249</v>
      </c>
      <c r="G87" s="2" t="s">
        <v>7879</v>
      </c>
      <c r="H87" s="28"/>
      <c r="I87" s="28"/>
      <c r="J87" s="46" t="s">
        <v>1202</v>
      </c>
      <c r="K87" s="46" t="s">
        <v>1203</v>
      </c>
      <c r="L87" s="174">
        <v>4233</v>
      </c>
      <c r="M87" s="28"/>
      <c r="N87" s="28"/>
      <c r="O87" s="7"/>
      <c r="P87" s="9">
        <v>8584693.3200000003</v>
      </c>
      <c r="Q87" s="9"/>
      <c r="R87" s="9"/>
      <c r="S87" s="9"/>
      <c r="T87" s="9"/>
      <c r="U87" s="9"/>
      <c r="V87" s="3"/>
      <c r="W87" s="3"/>
      <c r="X87" s="6"/>
      <c r="Y87" s="28"/>
    </row>
    <row r="88" spans="1:25" s="31" customFormat="1" ht="38.25" customHeight="1" x14ac:dyDescent="0.25">
      <c r="A88" s="57">
        <f t="shared" si="1"/>
        <v>87</v>
      </c>
      <c r="B88" s="2">
        <v>2355</v>
      </c>
      <c r="C88" s="1" t="s">
        <v>36</v>
      </c>
      <c r="D88" s="8" t="s">
        <v>920</v>
      </c>
      <c r="E88" s="28" t="s">
        <v>250</v>
      </c>
      <c r="F88" s="35" t="s">
        <v>251</v>
      </c>
      <c r="G88" s="2" t="s">
        <v>7879</v>
      </c>
      <c r="H88" s="28"/>
      <c r="I88" s="28"/>
      <c r="J88" s="6" t="s">
        <v>921</v>
      </c>
      <c r="K88" s="6" t="s">
        <v>922</v>
      </c>
      <c r="L88" s="174">
        <v>9781</v>
      </c>
      <c r="M88" s="28"/>
      <c r="N88" s="28"/>
      <c r="O88" s="7"/>
      <c r="P88" s="51">
        <v>4904882.2300000004</v>
      </c>
      <c r="Q88" s="51"/>
      <c r="R88" s="51"/>
      <c r="S88" s="51"/>
      <c r="T88" s="51"/>
      <c r="U88" s="51"/>
      <c r="V88" s="3"/>
      <c r="W88" s="3"/>
      <c r="X88" s="6" t="s">
        <v>1380</v>
      </c>
      <c r="Y88" s="47">
        <v>43790</v>
      </c>
    </row>
    <row r="89" spans="1:25" s="31" customFormat="1" ht="51" x14ac:dyDescent="0.25">
      <c r="A89" s="57">
        <f t="shared" si="1"/>
        <v>88</v>
      </c>
      <c r="B89" s="2">
        <v>2347</v>
      </c>
      <c r="C89" s="1" t="s">
        <v>36</v>
      </c>
      <c r="D89" s="8" t="s">
        <v>923</v>
      </c>
      <c r="E89" s="28" t="s">
        <v>252</v>
      </c>
      <c r="F89" s="35" t="s">
        <v>253</v>
      </c>
      <c r="G89" s="2" t="s">
        <v>7879</v>
      </c>
      <c r="H89" s="28"/>
      <c r="I89" s="28"/>
      <c r="J89" s="6" t="s">
        <v>924</v>
      </c>
      <c r="K89" s="6" t="s">
        <v>922</v>
      </c>
      <c r="L89" s="174">
        <v>5866</v>
      </c>
      <c r="M89" s="28"/>
      <c r="N89" s="28"/>
      <c r="O89" s="7"/>
      <c r="P89" s="9">
        <v>2941625.51</v>
      </c>
      <c r="Q89" s="9"/>
      <c r="R89" s="9"/>
      <c r="S89" s="9"/>
      <c r="T89" s="9"/>
      <c r="U89" s="9"/>
      <c r="V89" s="3"/>
      <c r="W89" s="3"/>
      <c r="X89" s="6" t="s">
        <v>1381</v>
      </c>
      <c r="Y89" s="47">
        <v>43802</v>
      </c>
    </row>
    <row r="90" spans="1:25" s="31" customFormat="1" ht="51" x14ac:dyDescent="0.25">
      <c r="A90" s="57">
        <f t="shared" si="1"/>
        <v>89</v>
      </c>
      <c r="B90" s="2">
        <v>2356</v>
      </c>
      <c r="C90" s="1" t="s">
        <v>36</v>
      </c>
      <c r="D90" s="8" t="s">
        <v>925</v>
      </c>
      <c r="E90" s="28" t="s">
        <v>254</v>
      </c>
      <c r="F90" s="35" t="s">
        <v>255</v>
      </c>
      <c r="G90" s="2" t="s">
        <v>7879</v>
      </c>
      <c r="H90" s="28"/>
      <c r="I90" s="28"/>
      <c r="J90" s="6" t="s">
        <v>926</v>
      </c>
      <c r="K90" s="6" t="s">
        <v>922</v>
      </c>
      <c r="L90" s="174">
        <v>12174</v>
      </c>
      <c r="M90" s="28"/>
      <c r="N90" s="28"/>
      <c r="O90" s="7"/>
      <c r="P90" s="9">
        <v>5311263.84</v>
      </c>
      <c r="Q90" s="9"/>
      <c r="R90" s="9"/>
      <c r="S90" s="9"/>
      <c r="T90" s="9"/>
      <c r="U90" s="9"/>
      <c r="V90" s="3"/>
      <c r="W90" s="3"/>
      <c r="X90" s="6" t="s">
        <v>1382</v>
      </c>
      <c r="Y90" s="47">
        <v>43801</v>
      </c>
    </row>
    <row r="91" spans="1:25" s="31" customFormat="1" ht="89.25" x14ac:dyDescent="0.25">
      <c r="A91" s="57">
        <f t="shared" si="1"/>
        <v>90</v>
      </c>
      <c r="B91" s="2">
        <v>2268</v>
      </c>
      <c r="C91" s="1" t="s">
        <v>36</v>
      </c>
      <c r="D91" s="35" t="s">
        <v>258</v>
      </c>
      <c r="E91" s="28" t="s">
        <v>256</v>
      </c>
      <c r="F91" s="35" t="s">
        <v>257</v>
      </c>
      <c r="G91" s="2" t="s">
        <v>7879</v>
      </c>
      <c r="H91" s="28"/>
      <c r="I91" s="28"/>
      <c r="J91" s="6" t="s">
        <v>793</v>
      </c>
      <c r="K91" s="6" t="s">
        <v>794</v>
      </c>
      <c r="L91" s="174">
        <v>44669</v>
      </c>
      <c r="M91" s="28"/>
      <c r="N91" s="28"/>
      <c r="O91" s="7"/>
      <c r="P91" s="9">
        <v>108545.67</v>
      </c>
      <c r="Q91" s="9"/>
      <c r="R91" s="9"/>
      <c r="S91" s="9"/>
      <c r="T91" s="9"/>
      <c r="U91" s="9"/>
      <c r="V91" s="6"/>
      <c r="W91" s="3" t="s">
        <v>259</v>
      </c>
      <c r="X91" s="6"/>
      <c r="Y91" s="28"/>
    </row>
    <row r="92" spans="1:25" s="31" customFormat="1" ht="89.25" x14ac:dyDescent="0.25">
      <c r="A92" s="57">
        <f t="shared" si="1"/>
        <v>91</v>
      </c>
      <c r="B92" s="2">
        <v>1215</v>
      </c>
      <c r="C92" s="1" t="s">
        <v>36</v>
      </c>
      <c r="D92" s="40" t="s">
        <v>1248</v>
      </c>
      <c r="E92" s="28" t="s">
        <v>260</v>
      </c>
      <c r="F92" s="35" t="s">
        <v>261</v>
      </c>
      <c r="G92" s="2" t="s">
        <v>7879</v>
      </c>
      <c r="H92" s="28"/>
      <c r="I92" s="28"/>
      <c r="J92" s="46" t="s">
        <v>1249</v>
      </c>
      <c r="K92" s="46" t="s">
        <v>765</v>
      </c>
      <c r="L92" s="174">
        <v>2363</v>
      </c>
      <c r="M92" s="28"/>
      <c r="N92" s="28"/>
      <c r="O92" s="7"/>
      <c r="P92" s="9">
        <v>36579.24</v>
      </c>
      <c r="Q92" s="9"/>
      <c r="R92" s="9"/>
      <c r="S92" s="9"/>
      <c r="T92" s="9"/>
      <c r="U92" s="9"/>
      <c r="V92" s="3"/>
      <c r="W92" s="3" t="s">
        <v>262</v>
      </c>
      <c r="X92" s="6"/>
      <c r="Y92" s="28"/>
    </row>
    <row r="93" spans="1:25" s="31" customFormat="1" ht="63.75" x14ac:dyDescent="0.25">
      <c r="A93" s="57">
        <f t="shared" si="1"/>
        <v>92</v>
      </c>
      <c r="B93" s="2">
        <v>1214</v>
      </c>
      <c r="C93" s="1" t="s">
        <v>36</v>
      </c>
      <c r="D93" s="8" t="s">
        <v>834</v>
      </c>
      <c r="E93" s="28" t="s">
        <v>263</v>
      </c>
      <c r="F93" s="35" t="s">
        <v>264</v>
      </c>
      <c r="G93" s="2" t="s">
        <v>7879</v>
      </c>
      <c r="H93" s="28"/>
      <c r="I93" s="28"/>
      <c r="J93" s="6" t="s">
        <v>835</v>
      </c>
      <c r="K93" s="6" t="s">
        <v>836</v>
      </c>
      <c r="L93" s="174">
        <v>5696</v>
      </c>
      <c r="M93" s="28"/>
      <c r="N93" s="28"/>
      <c r="O93" s="7"/>
      <c r="P93" s="9">
        <v>88174.04</v>
      </c>
      <c r="Q93" s="9"/>
      <c r="R93" s="9"/>
      <c r="S93" s="9"/>
      <c r="T93" s="9"/>
      <c r="U93" s="9"/>
      <c r="V93" s="3"/>
      <c r="W93" s="3"/>
      <c r="X93" s="6"/>
      <c r="Y93" s="28"/>
    </row>
    <row r="94" spans="1:25" s="31" customFormat="1" ht="63.75" x14ac:dyDescent="0.25">
      <c r="A94" s="57">
        <f t="shared" si="1"/>
        <v>93</v>
      </c>
      <c r="B94" s="2">
        <v>1213</v>
      </c>
      <c r="C94" s="1" t="s">
        <v>36</v>
      </c>
      <c r="D94" s="8" t="s">
        <v>762</v>
      </c>
      <c r="E94" s="28" t="s">
        <v>265</v>
      </c>
      <c r="F94" s="35" t="s">
        <v>266</v>
      </c>
      <c r="G94" s="2" t="s">
        <v>7879</v>
      </c>
      <c r="H94" s="28"/>
      <c r="I94" s="28"/>
      <c r="J94" s="6" t="s">
        <v>764</v>
      </c>
      <c r="K94" s="6" t="s">
        <v>765</v>
      </c>
      <c r="L94" s="174">
        <v>10320</v>
      </c>
      <c r="M94" s="28"/>
      <c r="N94" s="28"/>
      <c r="O94" s="7"/>
      <c r="P94" s="9">
        <v>25077.599999999999</v>
      </c>
      <c r="Q94" s="9"/>
      <c r="R94" s="9"/>
      <c r="S94" s="9"/>
      <c r="T94" s="9"/>
      <c r="U94" s="9"/>
      <c r="V94" s="3"/>
      <c r="W94" s="3"/>
      <c r="X94" s="6" t="s">
        <v>763</v>
      </c>
      <c r="Y94" s="47">
        <v>44251</v>
      </c>
    </row>
    <row r="95" spans="1:25" s="31" customFormat="1" ht="51" x14ac:dyDescent="0.25">
      <c r="A95" s="57">
        <f t="shared" si="1"/>
        <v>94</v>
      </c>
      <c r="B95" s="2">
        <v>1212</v>
      </c>
      <c r="C95" s="1" t="s">
        <v>36</v>
      </c>
      <c r="D95" s="40" t="s">
        <v>1350</v>
      </c>
      <c r="E95" s="28" t="s">
        <v>267</v>
      </c>
      <c r="F95" s="35" t="s">
        <v>268</v>
      </c>
      <c r="G95" s="2" t="s">
        <v>7879</v>
      </c>
      <c r="H95" s="28"/>
      <c r="I95" s="28"/>
      <c r="J95" s="46" t="s">
        <v>1351</v>
      </c>
      <c r="K95" s="46" t="s">
        <v>1352</v>
      </c>
      <c r="L95" s="174">
        <v>436</v>
      </c>
      <c r="M95" s="28"/>
      <c r="N95" s="28"/>
      <c r="O95" s="7"/>
      <c r="P95" s="9">
        <v>766748.03</v>
      </c>
      <c r="Q95" s="9"/>
      <c r="R95" s="9"/>
      <c r="S95" s="9"/>
      <c r="T95" s="9"/>
      <c r="U95" s="9"/>
      <c r="V95" s="3"/>
      <c r="W95" s="3"/>
      <c r="X95" s="6"/>
      <c r="Y95" s="28"/>
    </row>
    <row r="96" spans="1:25" s="31" customFormat="1" ht="63.75" x14ac:dyDescent="0.25">
      <c r="A96" s="57">
        <f t="shared" si="1"/>
        <v>95</v>
      </c>
      <c r="B96" s="2">
        <v>1211</v>
      </c>
      <c r="C96" s="1" t="s">
        <v>36</v>
      </c>
      <c r="D96" s="40" t="s">
        <v>988</v>
      </c>
      <c r="E96" s="28" t="s">
        <v>269</v>
      </c>
      <c r="F96" s="35" t="s">
        <v>270</v>
      </c>
      <c r="G96" s="2" t="s">
        <v>7879</v>
      </c>
      <c r="H96" s="28"/>
      <c r="I96" s="28"/>
      <c r="J96" s="46" t="s">
        <v>989</v>
      </c>
      <c r="K96" s="46" t="s">
        <v>990</v>
      </c>
      <c r="L96" s="174">
        <v>5896</v>
      </c>
      <c r="M96" s="28"/>
      <c r="N96" s="28"/>
      <c r="O96" s="7"/>
      <c r="P96" s="9">
        <v>91270.080000000002</v>
      </c>
      <c r="Q96" s="9"/>
      <c r="R96" s="9"/>
      <c r="S96" s="9"/>
      <c r="T96" s="9"/>
      <c r="U96" s="9"/>
      <c r="V96" s="3"/>
      <c r="W96" s="3" t="s">
        <v>271</v>
      </c>
      <c r="X96" s="6"/>
      <c r="Y96" s="28"/>
    </row>
    <row r="97" spans="1:25" s="31" customFormat="1" ht="165.75" x14ac:dyDescent="0.25">
      <c r="A97" s="57">
        <f t="shared" si="1"/>
        <v>96</v>
      </c>
      <c r="B97" s="2">
        <v>1210</v>
      </c>
      <c r="C97" s="1" t="s">
        <v>36</v>
      </c>
      <c r="D97" s="8" t="s">
        <v>822</v>
      </c>
      <c r="E97" s="28" t="s">
        <v>272</v>
      </c>
      <c r="F97" s="8" t="s">
        <v>273</v>
      </c>
      <c r="G97" s="2" t="s">
        <v>7879</v>
      </c>
      <c r="H97" s="28"/>
      <c r="I97" s="28"/>
      <c r="J97" s="6" t="s">
        <v>823</v>
      </c>
      <c r="K97" s="6" t="s">
        <v>824</v>
      </c>
      <c r="L97" s="174">
        <v>115</v>
      </c>
      <c r="M97" s="28"/>
      <c r="N97" s="28"/>
      <c r="O97" s="7"/>
      <c r="P97" s="9">
        <v>128795.61</v>
      </c>
      <c r="Q97" s="9"/>
      <c r="R97" s="9"/>
      <c r="S97" s="9"/>
      <c r="T97" s="9"/>
      <c r="U97" s="9"/>
      <c r="V97" s="3" t="s">
        <v>274</v>
      </c>
      <c r="W97" s="3" t="s">
        <v>275</v>
      </c>
      <c r="X97" s="6"/>
      <c r="Y97" s="28"/>
    </row>
    <row r="98" spans="1:25" s="31" customFormat="1" ht="51.75" customHeight="1" x14ac:dyDescent="0.25">
      <c r="A98" s="57">
        <f t="shared" si="1"/>
        <v>97</v>
      </c>
      <c r="B98" s="2">
        <v>1189</v>
      </c>
      <c r="C98" s="1" t="s">
        <v>36</v>
      </c>
      <c r="D98" s="8" t="s">
        <v>817</v>
      </c>
      <c r="E98" s="28" t="s">
        <v>276</v>
      </c>
      <c r="F98" s="8" t="s">
        <v>273</v>
      </c>
      <c r="G98" s="2" t="s">
        <v>7879</v>
      </c>
      <c r="H98" s="28"/>
      <c r="I98" s="28"/>
      <c r="J98" s="6" t="s">
        <v>818</v>
      </c>
      <c r="K98" s="6" t="s">
        <v>819</v>
      </c>
      <c r="L98" s="174">
        <v>2076</v>
      </c>
      <c r="M98" s="28"/>
      <c r="N98" s="28"/>
      <c r="O98" s="7"/>
      <c r="P98" s="9">
        <v>3650846.13</v>
      </c>
      <c r="Q98" s="9"/>
      <c r="R98" s="9"/>
      <c r="S98" s="9"/>
      <c r="T98" s="9"/>
      <c r="U98" s="9"/>
      <c r="V98" s="3"/>
      <c r="W98" s="3" t="s">
        <v>277</v>
      </c>
      <c r="X98" s="6"/>
      <c r="Y98" s="28"/>
    </row>
    <row r="99" spans="1:25" s="31" customFormat="1" ht="51.75" customHeight="1" x14ac:dyDescent="0.25">
      <c r="A99" s="57">
        <f t="shared" si="1"/>
        <v>98</v>
      </c>
      <c r="B99" s="2">
        <v>1190</v>
      </c>
      <c r="C99" s="1" t="s">
        <v>36</v>
      </c>
      <c r="D99" s="8" t="s">
        <v>820</v>
      </c>
      <c r="E99" s="28" t="s">
        <v>278</v>
      </c>
      <c r="F99" s="8" t="s">
        <v>273</v>
      </c>
      <c r="G99" s="2" t="s">
        <v>7879</v>
      </c>
      <c r="H99" s="28"/>
      <c r="I99" s="28"/>
      <c r="J99" s="6" t="s">
        <v>821</v>
      </c>
      <c r="K99" s="6" t="s">
        <v>819</v>
      </c>
      <c r="L99" s="174">
        <v>2312</v>
      </c>
      <c r="M99" s="28"/>
      <c r="N99" s="28"/>
      <c r="O99" s="7"/>
      <c r="P99" s="9">
        <v>4688828.4800000004</v>
      </c>
      <c r="Q99" s="9"/>
      <c r="R99" s="9"/>
      <c r="S99" s="9"/>
      <c r="T99" s="9"/>
      <c r="U99" s="9"/>
      <c r="V99" s="3"/>
      <c r="W99" s="3" t="s">
        <v>279</v>
      </c>
      <c r="X99" s="6"/>
      <c r="Y99" s="28"/>
    </row>
    <row r="100" spans="1:25" s="31" customFormat="1" ht="51.75" customHeight="1" x14ac:dyDescent="0.25">
      <c r="A100" s="57">
        <f t="shared" si="1"/>
        <v>99</v>
      </c>
      <c r="B100" s="2">
        <v>1191</v>
      </c>
      <c r="C100" s="1" t="s">
        <v>36</v>
      </c>
      <c r="D100" s="8" t="s">
        <v>790</v>
      </c>
      <c r="E100" s="28" t="s">
        <v>280</v>
      </c>
      <c r="F100" s="8" t="s">
        <v>281</v>
      </c>
      <c r="G100" s="2" t="s">
        <v>7879</v>
      </c>
      <c r="H100" s="28"/>
      <c r="I100" s="28"/>
      <c r="J100" s="6" t="s">
        <v>791</v>
      </c>
      <c r="K100" s="6" t="s">
        <v>792</v>
      </c>
      <c r="L100" s="174">
        <v>8725</v>
      </c>
      <c r="M100" s="28"/>
      <c r="N100" s="28"/>
      <c r="O100" s="7"/>
      <c r="P100" s="9">
        <v>135063</v>
      </c>
      <c r="Q100" s="9"/>
      <c r="R100" s="9"/>
      <c r="S100" s="9"/>
      <c r="T100" s="9"/>
      <c r="U100" s="9"/>
      <c r="V100" s="3"/>
      <c r="W100" s="3"/>
      <c r="X100" s="6"/>
      <c r="Y100" s="28"/>
    </row>
    <row r="101" spans="1:25" s="31" customFormat="1" ht="77.25" customHeight="1" x14ac:dyDescent="0.25">
      <c r="A101" s="57">
        <f t="shared" si="1"/>
        <v>100</v>
      </c>
      <c r="B101" s="2">
        <v>1159</v>
      </c>
      <c r="C101" s="1" t="s">
        <v>36</v>
      </c>
      <c r="D101" s="40" t="s">
        <v>1335</v>
      </c>
      <c r="E101" s="28" t="s">
        <v>282</v>
      </c>
      <c r="F101" s="8" t="s">
        <v>283</v>
      </c>
      <c r="G101" s="2" t="s">
        <v>7879</v>
      </c>
      <c r="H101" s="28"/>
      <c r="I101" s="28"/>
      <c r="J101" s="46" t="s">
        <v>1336</v>
      </c>
      <c r="K101" s="46" t="s">
        <v>1337</v>
      </c>
      <c r="L101" s="174">
        <v>6035</v>
      </c>
      <c r="M101" s="28"/>
      <c r="N101" s="28"/>
      <c r="O101" s="7"/>
      <c r="P101" s="9">
        <v>3026374.01</v>
      </c>
      <c r="Q101" s="9"/>
      <c r="R101" s="9"/>
      <c r="S101" s="9"/>
      <c r="T101" s="9"/>
      <c r="U101" s="9"/>
      <c r="V101" s="3" t="s">
        <v>284</v>
      </c>
      <c r="W101" s="3"/>
      <c r="X101" s="6"/>
      <c r="Y101" s="28"/>
    </row>
    <row r="102" spans="1:25" s="31" customFormat="1" ht="64.5" customHeight="1" x14ac:dyDescent="0.25">
      <c r="A102" s="57">
        <f t="shared" si="1"/>
        <v>101</v>
      </c>
      <c r="B102" s="2">
        <v>1161</v>
      </c>
      <c r="C102" s="8" t="s">
        <v>36</v>
      </c>
      <c r="D102" s="40" t="s">
        <v>1154</v>
      </c>
      <c r="E102" s="28" t="s">
        <v>285</v>
      </c>
      <c r="F102" s="8" t="s">
        <v>286</v>
      </c>
      <c r="G102" s="2" t="s">
        <v>7879</v>
      </c>
      <c r="H102" s="28"/>
      <c r="I102" s="28"/>
      <c r="J102" s="46" t="s">
        <v>1155</v>
      </c>
      <c r="K102" s="46" t="s">
        <v>892</v>
      </c>
      <c r="L102" s="174">
        <v>136</v>
      </c>
      <c r="M102" s="28"/>
      <c r="N102" s="28"/>
      <c r="O102" s="51"/>
      <c r="P102" s="51">
        <v>254279.2</v>
      </c>
      <c r="Q102" s="51"/>
      <c r="R102" s="51"/>
      <c r="S102" s="51"/>
      <c r="T102" s="51"/>
      <c r="U102" s="51"/>
      <c r="V102" s="6" t="s">
        <v>287</v>
      </c>
      <c r="W102" s="6"/>
      <c r="X102" s="6"/>
      <c r="Y102" s="28"/>
    </row>
    <row r="103" spans="1:25" s="31" customFormat="1" ht="89.25" customHeight="1" x14ac:dyDescent="0.25">
      <c r="A103" s="57">
        <f t="shared" si="1"/>
        <v>102</v>
      </c>
      <c r="B103" s="2">
        <v>1163</v>
      </c>
      <c r="C103" s="8" t="s">
        <v>36</v>
      </c>
      <c r="D103" s="8" t="s">
        <v>890</v>
      </c>
      <c r="E103" s="28" t="s">
        <v>288</v>
      </c>
      <c r="F103" s="8" t="s">
        <v>286</v>
      </c>
      <c r="G103" s="2" t="s">
        <v>7879</v>
      </c>
      <c r="H103" s="28"/>
      <c r="I103" s="28"/>
      <c r="J103" s="6" t="s">
        <v>891</v>
      </c>
      <c r="K103" s="6" t="s">
        <v>892</v>
      </c>
      <c r="L103" s="174">
        <v>345</v>
      </c>
      <c r="M103" s="28"/>
      <c r="N103" s="28"/>
      <c r="O103" s="51"/>
      <c r="P103" s="51">
        <v>387764.35</v>
      </c>
      <c r="Q103" s="51"/>
      <c r="R103" s="51"/>
      <c r="S103" s="51"/>
      <c r="T103" s="51"/>
      <c r="U103" s="51"/>
      <c r="V103" s="6" t="s">
        <v>287</v>
      </c>
      <c r="W103" s="6"/>
      <c r="X103" s="6"/>
      <c r="Y103" s="28"/>
    </row>
    <row r="104" spans="1:25" s="31" customFormat="1" ht="89.25" customHeight="1" x14ac:dyDescent="0.25">
      <c r="A104" s="57">
        <f t="shared" si="1"/>
        <v>103</v>
      </c>
      <c r="B104" s="2">
        <v>1164</v>
      </c>
      <c r="C104" s="8" t="s">
        <v>36</v>
      </c>
      <c r="D104" s="8" t="s">
        <v>901</v>
      </c>
      <c r="E104" s="28" t="s">
        <v>289</v>
      </c>
      <c r="F104" s="8" t="s">
        <v>286</v>
      </c>
      <c r="G104" s="2" t="s">
        <v>7879</v>
      </c>
      <c r="H104" s="28"/>
      <c r="I104" s="28"/>
      <c r="J104" s="6" t="s">
        <v>902</v>
      </c>
      <c r="K104" s="6" t="s">
        <v>856</v>
      </c>
      <c r="L104" s="174">
        <v>198</v>
      </c>
      <c r="M104" s="28"/>
      <c r="N104" s="28"/>
      <c r="O104" s="51"/>
      <c r="P104" s="51">
        <v>222543.02</v>
      </c>
      <c r="Q104" s="51"/>
      <c r="R104" s="51"/>
      <c r="S104" s="51"/>
      <c r="T104" s="51"/>
      <c r="U104" s="51"/>
      <c r="V104" s="6" t="s">
        <v>287</v>
      </c>
      <c r="W104" s="6"/>
      <c r="X104" s="6"/>
      <c r="Y104" s="28"/>
    </row>
    <row r="105" spans="1:25" s="31" customFormat="1" ht="89.25" customHeight="1" x14ac:dyDescent="0.25">
      <c r="A105" s="57">
        <f t="shared" si="1"/>
        <v>104</v>
      </c>
      <c r="B105" s="2">
        <v>1165</v>
      </c>
      <c r="C105" s="8" t="s">
        <v>36</v>
      </c>
      <c r="D105" s="8" t="s">
        <v>880</v>
      </c>
      <c r="E105" s="28" t="s">
        <v>290</v>
      </c>
      <c r="F105" s="8" t="s">
        <v>286</v>
      </c>
      <c r="G105" s="2" t="s">
        <v>7879</v>
      </c>
      <c r="H105" s="28"/>
      <c r="I105" s="28"/>
      <c r="J105" s="6" t="s">
        <v>881</v>
      </c>
      <c r="K105" s="6" t="s">
        <v>882</v>
      </c>
      <c r="L105" s="174">
        <v>168</v>
      </c>
      <c r="M105" s="28"/>
      <c r="N105" s="28"/>
      <c r="O105" s="51"/>
      <c r="P105" s="51">
        <v>188824.38</v>
      </c>
      <c r="Q105" s="51"/>
      <c r="R105" s="51"/>
      <c r="S105" s="51"/>
      <c r="T105" s="51"/>
      <c r="U105" s="51"/>
      <c r="V105" s="6" t="s">
        <v>287</v>
      </c>
      <c r="W105" s="6"/>
      <c r="X105" s="6"/>
      <c r="Y105" s="28"/>
    </row>
    <row r="106" spans="1:25" s="31" customFormat="1" ht="89.25" customHeight="1" x14ac:dyDescent="0.25">
      <c r="A106" s="57">
        <f t="shared" si="1"/>
        <v>105</v>
      </c>
      <c r="B106" s="2">
        <v>1166</v>
      </c>
      <c r="C106" s="8" t="s">
        <v>36</v>
      </c>
      <c r="D106" s="40" t="s">
        <v>1092</v>
      </c>
      <c r="E106" s="28" t="s">
        <v>291</v>
      </c>
      <c r="F106" s="8" t="s">
        <v>292</v>
      </c>
      <c r="G106" s="2" t="s">
        <v>7879</v>
      </c>
      <c r="H106" s="28"/>
      <c r="I106" s="28"/>
      <c r="J106" s="46" t="s">
        <v>1093</v>
      </c>
      <c r="K106" s="46" t="s">
        <v>1091</v>
      </c>
      <c r="L106" s="174">
        <v>2708</v>
      </c>
      <c r="M106" s="28"/>
      <c r="N106" s="28"/>
      <c r="O106" s="51"/>
      <c r="P106" s="51">
        <v>2739302.27</v>
      </c>
      <c r="Q106" s="51"/>
      <c r="R106" s="51"/>
      <c r="S106" s="51"/>
      <c r="T106" s="51"/>
      <c r="U106" s="51"/>
      <c r="V106" s="6" t="s">
        <v>293</v>
      </c>
      <c r="W106" s="6" t="s">
        <v>294</v>
      </c>
      <c r="X106" s="6"/>
      <c r="Y106" s="28"/>
    </row>
    <row r="107" spans="1:25" s="31" customFormat="1" ht="76.5" customHeight="1" x14ac:dyDescent="0.25">
      <c r="A107" s="57">
        <f t="shared" si="1"/>
        <v>106</v>
      </c>
      <c r="B107" s="2">
        <v>1167</v>
      </c>
      <c r="C107" s="8" t="s">
        <v>36</v>
      </c>
      <c r="D107" s="40" t="s">
        <v>1089</v>
      </c>
      <c r="E107" s="28" t="s">
        <v>295</v>
      </c>
      <c r="F107" s="8" t="s">
        <v>292</v>
      </c>
      <c r="G107" s="2" t="s">
        <v>7879</v>
      </c>
      <c r="H107" s="28"/>
      <c r="I107" s="28"/>
      <c r="J107" s="46" t="s">
        <v>1090</v>
      </c>
      <c r="K107" s="46" t="s">
        <v>1091</v>
      </c>
      <c r="L107" s="174">
        <v>3116</v>
      </c>
      <c r="M107" s="28"/>
      <c r="N107" s="28"/>
      <c r="O107" s="51"/>
      <c r="P107" s="51">
        <v>2801794.15</v>
      </c>
      <c r="Q107" s="51"/>
      <c r="R107" s="51"/>
      <c r="S107" s="51"/>
      <c r="T107" s="51"/>
      <c r="U107" s="51"/>
      <c r="V107" s="6" t="s">
        <v>293</v>
      </c>
      <c r="W107" s="6" t="s">
        <v>294</v>
      </c>
      <c r="X107" s="6"/>
      <c r="Y107" s="28"/>
    </row>
    <row r="108" spans="1:25" s="31" customFormat="1" ht="76.5" customHeight="1" x14ac:dyDescent="0.25">
      <c r="A108" s="57">
        <f t="shared" si="1"/>
        <v>107</v>
      </c>
      <c r="B108" s="2">
        <v>1178</v>
      </c>
      <c r="C108" s="8" t="s">
        <v>36</v>
      </c>
      <c r="D108" s="8" t="s">
        <v>848</v>
      </c>
      <c r="E108" s="28" t="s">
        <v>296</v>
      </c>
      <c r="F108" s="8" t="s">
        <v>297</v>
      </c>
      <c r="G108" s="2" t="s">
        <v>7879</v>
      </c>
      <c r="H108" s="28"/>
      <c r="I108" s="28"/>
      <c r="J108" s="6" t="s">
        <v>849</v>
      </c>
      <c r="K108" s="6" t="s">
        <v>850</v>
      </c>
      <c r="L108" s="174">
        <v>17160</v>
      </c>
      <c r="M108" s="28"/>
      <c r="N108" s="28"/>
      <c r="O108" s="51"/>
      <c r="P108" s="51">
        <v>13308072.640000001</v>
      </c>
      <c r="Q108" s="51"/>
      <c r="R108" s="51"/>
      <c r="S108" s="51"/>
      <c r="T108" s="51"/>
      <c r="U108" s="51"/>
      <c r="V108" s="6" t="s">
        <v>298</v>
      </c>
      <c r="W108" s="6"/>
      <c r="X108" s="6"/>
      <c r="Y108" s="28"/>
    </row>
    <row r="109" spans="1:25" s="31" customFormat="1" ht="76.5" customHeight="1" x14ac:dyDescent="0.25">
      <c r="A109" s="57">
        <f t="shared" si="1"/>
        <v>108</v>
      </c>
      <c r="B109" s="2">
        <v>1179</v>
      </c>
      <c r="C109" s="8" t="s">
        <v>300</v>
      </c>
      <c r="D109" s="40" t="s">
        <v>1326</v>
      </c>
      <c r="E109" s="28" t="s">
        <v>299</v>
      </c>
      <c r="F109" s="8" t="s">
        <v>301</v>
      </c>
      <c r="G109" s="2" t="s">
        <v>7879</v>
      </c>
      <c r="H109" s="28"/>
      <c r="I109" s="28"/>
      <c r="J109" s="46" t="s">
        <v>1327</v>
      </c>
      <c r="K109" s="46" t="s">
        <v>1328</v>
      </c>
      <c r="L109" s="174">
        <v>488</v>
      </c>
      <c r="M109" s="28"/>
      <c r="N109" s="28"/>
      <c r="O109" s="51"/>
      <c r="P109" s="51">
        <v>275303.88</v>
      </c>
      <c r="Q109" s="51"/>
      <c r="R109" s="51"/>
      <c r="S109" s="51"/>
      <c r="T109" s="51"/>
      <c r="U109" s="51"/>
      <c r="V109" s="6" t="s">
        <v>302</v>
      </c>
      <c r="W109" s="6"/>
      <c r="X109" s="6"/>
      <c r="Y109" s="28"/>
    </row>
    <row r="110" spans="1:25" s="31" customFormat="1" ht="63.75" customHeight="1" x14ac:dyDescent="0.25">
      <c r="A110" s="57">
        <f t="shared" si="1"/>
        <v>109</v>
      </c>
      <c r="B110" s="2">
        <v>1247</v>
      </c>
      <c r="C110" s="8" t="s">
        <v>303</v>
      </c>
      <c r="D110" s="8" t="s">
        <v>826</v>
      </c>
      <c r="E110" s="28" t="s">
        <v>306</v>
      </c>
      <c r="F110" s="8" t="s">
        <v>304</v>
      </c>
      <c r="G110" s="2" t="s">
        <v>7879</v>
      </c>
      <c r="H110" s="28"/>
      <c r="I110" s="28"/>
      <c r="J110" s="6" t="s">
        <v>827</v>
      </c>
      <c r="K110" s="6" t="s">
        <v>825</v>
      </c>
      <c r="L110" s="174">
        <v>11660</v>
      </c>
      <c r="M110" s="28"/>
      <c r="N110" s="28"/>
      <c r="O110" s="51"/>
      <c r="P110" s="51">
        <v>5899514.8200000003</v>
      </c>
      <c r="Q110" s="51"/>
      <c r="R110" s="51"/>
      <c r="S110" s="51"/>
      <c r="T110" s="51"/>
      <c r="U110" s="51"/>
      <c r="V110" s="6" t="s">
        <v>305</v>
      </c>
      <c r="W110" s="6" t="s">
        <v>307</v>
      </c>
      <c r="X110" s="6"/>
      <c r="Y110" s="28"/>
    </row>
    <row r="111" spans="1:25" s="31" customFormat="1" ht="63.75" customHeight="1" x14ac:dyDescent="0.25">
      <c r="A111" s="57">
        <f t="shared" si="1"/>
        <v>110</v>
      </c>
      <c r="B111" s="2">
        <v>1292</v>
      </c>
      <c r="C111" s="8" t="s">
        <v>303</v>
      </c>
      <c r="D111" s="8" t="s">
        <v>933</v>
      </c>
      <c r="E111" s="28" t="s">
        <v>308</v>
      </c>
      <c r="F111" s="8" t="s">
        <v>309</v>
      </c>
      <c r="G111" s="2" t="s">
        <v>7879</v>
      </c>
      <c r="H111" s="28"/>
      <c r="I111" s="28"/>
      <c r="J111" s="6" t="s">
        <v>934</v>
      </c>
      <c r="K111" s="6" t="s">
        <v>935</v>
      </c>
      <c r="L111" s="174">
        <v>846</v>
      </c>
      <c r="M111" s="28"/>
      <c r="N111" s="28"/>
      <c r="O111" s="51"/>
      <c r="P111" s="51">
        <v>477268.61</v>
      </c>
      <c r="Q111" s="51"/>
      <c r="R111" s="51"/>
      <c r="S111" s="51"/>
      <c r="T111" s="51"/>
      <c r="U111" s="51"/>
      <c r="V111" s="6" t="s">
        <v>310</v>
      </c>
      <c r="W111" s="6"/>
      <c r="X111" s="6"/>
      <c r="Y111" s="28"/>
    </row>
    <row r="112" spans="1:25" s="31" customFormat="1" ht="76.5" customHeight="1" x14ac:dyDescent="0.25">
      <c r="A112" s="57">
        <f t="shared" si="1"/>
        <v>111</v>
      </c>
      <c r="B112" s="2">
        <v>1356</v>
      </c>
      <c r="C112" s="8" t="s">
        <v>312</v>
      </c>
      <c r="D112" s="8" t="s">
        <v>314</v>
      </c>
      <c r="E112" s="28" t="s">
        <v>311</v>
      </c>
      <c r="F112" s="8" t="s">
        <v>313</v>
      </c>
      <c r="G112" s="2" t="s">
        <v>7879</v>
      </c>
      <c r="H112" s="28"/>
      <c r="I112" s="28"/>
      <c r="J112" s="6" t="s">
        <v>1137</v>
      </c>
      <c r="K112" s="11">
        <v>45254</v>
      </c>
      <c r="L112" s="174">
        <v>1993</v>
      </c>
      <c r="M112" s="28"/>
      <c r="N112" s="28"/>
      <c r="O112" s="51"/>
      <c r="P112" s="51">
        <v>2016037.46</v>
      </c>
      <c r="Q112" s="51"/>
      <c r="R112" s="51"/>
      <c r="S112" s="51"/>
      <c r="T112" s="51"/>
      <c r="U112" s="51"/>
      <c r="V112" s="6" t="s">
        <v>315</v>
      </c>
      <c r="W112" s="6"/>
      <c r="X112" s="6"/>
      <c r="Y112" s="28"/>
    </row>
    <row r="113" spans="1:25" s="31" customFormat="1" ht="76.5" customHeight="1" x14ac:dyDescent="0.25">
      <c r="A113" s="57">
        <f t="shared" si="1"/>
        <v>112</v>
      </c>
      <c r="B113" s="2">
        <v>1357</v>
      </c>
      <c r="C113" s="8" t="s">
        <v>303</v>
      </c>
      <c r="D113" s="8" t="s">
        <v>318</v>
      </c>
      <c r="E113" s="28" t="s">
        <v>316</v>
      </c>
      <c r="F113" s="8" t="s">
        <v>317</v>
      </c>
      <c r="G113" s="2" t="s">
        <v>7879</v>
      </c>
      <c r="H113" s="28"/>
      <c r="I113" s="28"/>
      <c r="J113" s="6" t="s">
        <v>798</v>
      </c>
      <c r="K113" s="11">
        <v>45254</v>
      </c>
      <c r="L113" s="174">
        <v>5677197</v>
      </c>
      <c r="M113" s="28"/>
      <c r="N113" s="28"/>
      <c r="O113" s="51"/>
      <c r="P113" s="51">
        <v>56771.97</v>
      </c>
      <c r="Q113" s="51"/>
      <c r="R113" s="51"/>
      <c r="S113" s="51"/>
      <c r="T113" s="51"/>
      <c r="U113" s="51"/>
      <c r="V113" s="6" t="s">
        <v>319</v>
      </c>
      <c r="W113" s="6"/>
      <c r="X113" s="6"/>
      <c r="Y113" s="28"/>
    </row>
    <row r="114" spans="1:25" s="31" customFormat="1" ht="76.5" customHeight="1" x14ac:dyDescent="0.25">
      <c r="A114" s="57">
        <f t="shared" si="1"/>
        <v>113</v>
      </c>
      <c r="B114" s="2">
        <v>1378</v>
      </c>
      <c r="C114" s="8" t="s">
        <v>303</v>
      </c>
      <c r="D114" s="8" t="s">
        <v>837</v>
      </c>
      <c r="E114" s="28" t="s">
        <v>320</v>
      </c>
      <c r="F114" s="8" t="s">
        <v>321</v>
      </c>
      <c r="G114" s="2" t="s">
        <v>7879</v>
      </c>
      <c r="H114" s="28"/>
      <c r="I114" s="28"/>
      <c r="J114" s="6" t="s">
        <v>838</v>
      </c>
      <c r="K114" s="6" t="s">
        <v>839</v>
      </c>
      <c r="L114" s="174">
        <v>2617</v>
      </c>
      <c r="M114" s="28"/>
      <c r="N114" s="28"/>
      <c r="O114" s="51"/>
      <c r="P114" s="51">
        <v>5590347.1699999999</v>
      </c>
      <c r="Q114" s="51"/>
      <c r="R114" s="51"/>
      <c r="S114" s="51"/>
      <c r="T114" s="51"/>
      <c r="U114" s="51"/>
      <c r="V114" s="6" t="s">
        <v>322</v>
      </c>
      <c r="W114" s="6"/>
      <c r="X114" s="6"/>
      <c r="Y114" s="28"/>
    </row>
    <row r="115" spans="1:25" s="31" customFormat="1" ht="76.5" customHeight="1" x14ac:dyDescent="0.25">
      <c r="A115" s="57">
        <f t="shared" si="1"/>
        <v>114</v>
      </c>
      <c r="B115" s="2">
        <v>1379</v>
      </c>
      <c r="C115" s="8" t="s">
        <v>303</v>
      </c>
      <c r="D115" s="8" t="s">
        <v>7054</v>
      </c>
      <c r="E115" s="28" t="s">
        <v>323</v>
      </c>
      <c r="F115" s="8" t="s">
        <v>324</v>
      </c>
      <c r="G115" s="2" t="s">
        <v>7879</v>
      </c>
      <c r="H115" s="28"/>
      <c r="I115" s="28"/>
      <c r="J115" s="6" t="s">
        <v>1375</v>
      </c>
      <c r="K115" s="11">
        <v>45330</v>
      </c>
      <c r="L115" s="174">
        <v>3171</v>
      </c>
      <c r="M115" s="28"/>
      <c r="N115" s="28"/>
      <c r="O115" s="51"/>
      <c r="P115" s="51">
        <v>1717375.74</v>
      </c>
      <c r="Q115" s="51"/>
      <c r="R115" s="51"/>
      <c r="S115" s="51"/>
      <c r="T115" s="51"/>
      <c r="U115" s="51"/>
      <c r="V115" s="6" t="s">
        <v>325</v>
      </c>
      <c r="W115" s="6"/>
      <c r="X115" s="6"/>
      <c r="Y115" s="28"/>
    </row>
    <row r="116" spans="1:25" s="31" customFormat="1" ht="76.5" customHeight="1" x14ac:dyDescent="0.25">
      <c r="A116" s="57">
        <f t="shared" si="1"/>
        <v>115</v>
      </c>
      <c r="B116" s="2">
        <v>1383</v>
      </c>
      <c r="C116" s="8" t="s">
        <v>303</v>
      </c>
      <c r="D116" s="8" t="s">
        <v>328</v>
      </c>
      <c r="E116" s="28" t="s">
        <v>326</v>
      </c>
      <c r="F116" s="8" t="s">
        <v>327</v>
      </c>
      <c r="G116" s="2" t="s">
        <v>7879</v>
      </c>
      <c r="H116" s="28"/>
      <c r="I116" s="28"/>
      <c r="J116" s="6" t="s">
        <v>1357</v>
      </c>
      <c r="K116" s="11">
        <v>45303</v>
      </c>
      <c r="L116" s="174">
        <v>6156</v>
      </c>
      <c r="M116" s="28"/>
      <c r="N116" s="28"/>
      <c r="O116" s="51"/>
      <c r="P116" s="51">
        <v>9754211.9199999999</v>
      </c>
      <c r="Q116" s="51"/>
      <c r="R116" s="51"/>
      <c r="S116" s="51"/>
      <c r="T116" s="51"/>
      <c r="U116" s="51"/>
      <c r="V116" s="6" t="s">
        <v>329</v>
      </c>
      <c r="W116" s="6"/>
      <c r="X116" s="6"/>
      <c r="Y116" s="28"/>
    </row>
    <row r="117" spans="1:25" s="31" customFormat="1" ht="76.5" customHeight="1" x14ac:dyDescent="0.25">
      <c r="A117" s="57">
        <f t="shared" si="1"/>
        <v>116</v>
      </c>
      <c r="B117" s="2"/>
      <c r="C117" s="229" t="s">
        <v>303</v>
      </c>
      <c r="D117" s="229" t="s">
        <v>7051</v>
      </c>
      <c r="E117" s="28" t="s">
        <v>7050</v>
      </c>
      <c r="F117" s="229" t="s">
        <v>7052</v>
      </c>
      <c r="G117" s="2" t="s">
        <v>7879</v>
      </c>
      <c r="H117" s="28"/>
      <c r="I117" s="28"/>
      <c r="J117" s="228" t="s">
        <v>7053</v>
      </c>
      <c r="K117" s="11">
        <v>45672</v>
      </c>
      <c r="L117" s="174">
        <v>2126</v>
      </c>
      <c r="M117" s="28"/>
      <c r="N117" s="28"/>
      <c r="O117" s="51"/>
      <c r="P117" s="51">
        <v>1151416.21</v>
      </c>
      <c r="Q117" s="51"/>
      <c r="R117" s="51"/>
      <c r="S117" s="51"/>
      <c r="T117" s="51"/>
      <c r="U117" s="51"/>
      <c r="V117" s="214"/>
      <c r="W117" s="214"/>
      <c r="X117" s="214"/>
      <c r="Y117" s="28"/>
    </row>
    <row r="118" spans="1:25" s="31" customFormat="1" ht="76.5" customHeight="1" x14ac:dyDescent="0.25">
      <c r="A118" s="57">
        <f t="shared" si="1"/>
        <v>117</v>
      </c>
      <c r="B118" s="2">
        <v>2339</v>
      </c>
      <c r="C118" s="274" t="s">
        <v>7718</v>
      </c>
      <c r="D118" s="274" t="s">
        <v>7719</v>
      </c>
      <c r="E118" s="258" t="s">
        <v>7720</v>
      </c>
      <c r="F118" s="274" t="s">
        <v>7721</v>
      </c>
      <c r="G118" s="2" t="s">
        <v>7879</v>
      </c>
      <c r="H118" s="258"/>
      <c r="I118" s="258"/>
      <c r="J118" s="273" t="s">
        <v>7722</v>
      </c>
      <c r="K118" s="11">
        <v>43969</v>
      </c>
      <c r="L118" s="174">
        <v>1337547</v>
      </c>
      <c r="M118" s="258"/>
      <c r="N118" s="258"/>
      <c r="O118" s="51"/>
      <c r="P118" s="51">
        <v>54330517.119999997</v>
      </c>
      <c r="Q118" s="51"/>
      <c r="R118" s="51"/>
      <c r="S118" s="51"/>
      <c r="T118" s="51"/>
      <c r="U118" s="51"/>
      <c r="V118" s="273"/>
      <c r="W118" s="273"/>
      <c r="X118" s="273"/>
      <c r="Y118" s="258"/>
    </row>
    <row r="119" spans="1:25" s="31" customFormat="1" ht="76.5" customHeight="1" x14ac:dyDescent="0.25">
      <c r="A119" s="57">
        <f t="shared" si="1"/>
        <v>118</v>
      </c>
      <c r="B119" s="2">
        <v>2390</v>
      </c>
      <c r="C119" s="274" t="s">
        <v>7723</v>
      </c>
      <c r="D119" s="274" t="s">
        <v>7724</v>
      </c>
      <c r="E119" s="258" t="s">
        <v>7726</v>
      </c>
      <c r="F119" s="274" t="s">
        <v>7725</v>
      </c>
      <c r="G119" s="2" t="s">
        <v>7879</v>
      </c>
      <c r="H119" s="258"/>
      <c r="I119" s="258"/>
      <c r="J119" s="273" t="s">
        <v>7727</v>
      </c>
      <c r="K119" s="11">
        <v>46003</v>
      </c>
      <c r="L119" s="174">
        <v>1720</v>
      </c>
      <c r="M119" s="258"/>
      <c r="N119" s="258"/>
      <c r="O119" s="51"/>
      <c r="P119" s="51">
        <v>931531.46</v>
      </c>
      <c r="Q119" s="51"/>
      <c r="R119" s="51"/>
      <c r="S119" s="51"/>
      <c r="T119" s="51"/>
      <c r="U119" s="51"/>
      <c r="V119" s="273"/>
      <c r="W119" s="273"/>
      <c r="X119" s="273"/>
      <c r="Y119" s="258"/>
    </row>
    <row r="120" spans="1:25" s="31" customFormat="1" ht="76.5" customHeight="1" x14ac:dyDescent="0.25">
      <c r="A120" s="57">
        <f t="shared" si="1"/>
        <v>119</v>
      </c>
      <c r="B120" s="2">
        <v>2390</v>
      </c>
      <c r="C120" s="274" t="s">
        <v>7713</v>
      </c>
      <c r="D120" s="274" t="s">
        <v>7714</v>
      </c>
      <c r="E120" s="258" t="s">
        <v>7715</v>
      </c>
      <c r="F120" s="274" t="s">
        <v>7716</v>
      </c>
      <c r="G120" s="2" t="s">
        <v>7879</v>
      </c>
      <c r="H120" s="258"/>
      <c r="I120" s="258"/>
      <c r="J120" s="273" t="s">
        <v>7717</v>
      </c>
      <c r="K120" s="11">
        <v>43900</v>
      </c>
      <c r="L120" s="174">
        <v>603</v>
      </c>
      <c r="M120" s="258"/>
      <c r="N120" s="258"/>
      <c r="O120" s="51"/>
      <c r="P120" s="51">
        <v>1382906.34</v>
      </c>
      <c r="Q120" s="51"/>
      <c r="R120" s="51"/>
      <c r="S120" s="51"/>
      <c r="T120" s="51"/>
      <c r="U120" s="51"/>
      <c r="V120" s="273"/>
      <c r="W120" s="273"/>
      <c r="X120" s="273"/>
      <c r="Y120" s="258"/>
    </row>
    <row r="121" spans="1:25" ht="89.25" x14ac:dyDescent="0.25">
      <c r="A121" s="57">
        <f t="shared" si="1"/>
        <v>120</v>
      </c>
      <c r="B121" s="258">
        <v>2403</v>
      </c>
      <c r="C121" s="1" t="s">
        <v>7753</v>
      </c>
      <c r="D121" s="244" t="s">
        <v>7754</v>
      </c>
      <c r="E121" s="277" t="s">
        <v>7755</v>
      </c>
      <c r="F121" s="66" t="s">
        <v>7756</v>
      </c>
      <c r="G121" s="2" t="s">
        <v>7879</v>
      </c>
      <c r="H121" s="258"/>
      <c r="I121" s="258"/>
      <c r="J121" s="258" t="s">
        <v>7757</v>
      </c>
      <c r="K121" s="258" t="s">
        <v>7758</v>
      </c>
      <c r="L121" s="51">
        <v>7278</v>
      </c>
      <c r="M121" s="192"/>
      <c r="N121" s="192"/>
      <c r="O121" s="258"/>
      <c r="P121" s="51">
        <v>4010661.27</v>
      </c>
      <c r="Q121" s="258"/>
      <c r="R121" s="258"/>
      <c r="S121" s="258"/>
      <c r="T121" s="258"/>
      <c r="U121" s="258"/>
      <c r="V121" s="258"/>
      <c r="W121" s="258"/>
      <c r="X121" s="258"/>
      <c r="Y121" s="258"/>
    </row>
    <row r="122" spans="1:25" s="31" customFormat="1" ht="76.5" customHeight="1" x14ac:dyDescent="0.25">
      <c r="A122" s="57">
        <f t="shared" si="1"/>
        <v>121</v>
      </c>
      <c r="B122" s="2">
        <v>2407</v>
      </c>
      <c r="C122" s="1" t="s">
        <v>7748</v>
      </c>
      <c r="D122" s="244" t="s">
        <v>7749</v>
      </c>
      <c r="E122" s="277" t="s">
        <v>7750</v>
      </c>
      <c r="F122" s="66" t="s">
        <v>7751</v>
      </c>
      <c r="G122" s="2" t="s">
        <v>7879</v>
      </c>
      <c r="H122" s="258"/>
      <c r="I122" s="258"/>
      <c r="J122" s="276" t="s">
        <v>7752</v>
      </c>
      <c r="K122" s="11">
        <v>43752</v>
      </c>
      <c r="L122" s="278">
        <v>721</v>
      </c>
      <c r="M122" s="258"/>
      <c r="N122" s="258"/>
      <c r="O122" s="51"/>
      <c r="P122" s="9">
        <v>1488382.58</v>
      </c>
      <c r="Q122" s="51"/>
      <c r="R122" s="51"/>
      <c r="S122" s="51"/>
      <c r="T122" s="51"/>
      <c r="U122" s="51"/>
      <c r="V122" s="276"/>
      <c r="W122" s="276"/>
      <c r="X122" s="276"/>
      <c r="Y122" s="258"/>
    </row>
    <row r="123" spans="1:25" s="31" customFormat="1" ht="76.5" customHeight="1" x14ac:dyDescent="0.25">
      <c r="A123" s="57">
        <f t="shared" si="1"/>
        <v>122</v>
      </c>
      <c r="B123" s="2">
        <v>2406</v>
      </c>
      <c r="C123" s="1" t="s">
        <v>7744</v>
      </c>
      <c r="D123" s="244" t="s">
        <v>7746</v>
      </c>
      <c r="E123" s="277" t="s">
        <v>7743</v>
      </c>
      <c r="F123" s="66" t="s">
        <v>7745</v>
      </c>
      <c r="G123" s="2" t="s">
        <v>7879</v>
      </c>
      <c r="H123" s="258"/>
      <c r="I123" s="258"/>
      <c r="J123" s="276" t="s">
        <v>7747</v>
      </c>
      <c r="K123" s="11">
        <v>45975</v>
      </c>
      <c r="L123" s="174">
        <v>2871</v>
      </c>
      <c r="M123" s="258"/>
      <c r="N123" s="258"/>
      <c r="O123" s="51"/>
      <c r="P123" s="51">
        <v>1381917.61</v>
      </c>
      <c r="Q123" s="51"/>
      <c r="R123" s="51"/>
      <c r="S123" s="51"/>
      <c r="T123" s="51"/>
      <c r="U123" s="51"/>
      <c r="V123" s="276"/>
      <c r="W123" s="276"/>
      <c r="X123" s="276"/>
      <c r="Y123" s="258"/>
    </row>
    <row r="124" spans="1:25" s="31" customFormat="1" ht="76.5" customHeight="1" x14ac:dyDescent="0.25">
      <c r="A124" s="57">
        <f t="shared" si="1"/>
        <v>123</v>
      </c>
      <c r="B124" s="2">
        <v>2421</v>
      </c>
      <c r="C124" s="242" t="s">
        <v>7778</v>
      </c>
      <c r="D124" s="244" t="s">
        <v>7779</v>
      </c>
      <c r="E124" s="54" t="s">
        <v>7778</v>
      </c>
      <c r="F124" s="284" t="s">
        <v>7780</v>
      </c>
      <c r="G124" s="2" t="s">
        <v>7879</v>
      </c>
      <c r="H124" s="258"/>
      <c r="I124" s="258"/>
      <c r="J124" s="284" t="s">
        <v>7781</v>
      </c>
      <c r="K124" s="11">
        <v>46016</v>
      </c>
      <c r="L124" s="243">
        <v>2145</v>
      </c>
      <c r="M124" s="258"/>
      <c r="N124" s="258"/>
      <c r="O124" s="51"/>
      <c r="P124" s="9">
        <v>1161706.3899999999</v>
      </c>
      <c r="Q124" s="51"/>
      <c r="R124" s="51"/>
      <c r="S124" s="51"/>
      <c r="T124" s="51"/>
      <c r="U124" s="51"/>
      <c r="V124" s="284"/>
      <c r="W124" s="284"/>
      <c r="X124" s="284"/>
      <c r="Y124" s="258"/>
    </row>
    <row r="125" spans="1:25" s="31" customFormat="1" ht="76.5" customHeight="1" x14ac:dyDescent="0.25">
      <c r="A125" s="57">
        <f t="shared" si="1"/>
        <v>124</v>
      </c>
      <c r="B125" s="2">
        <v>2423</v>
      </c>
      <c r="C125" s="242" t="s">
        <v>7768</v>
      </c>
      <c r="D125" s="244" t="s">
        <v>7770</v>
      </c>
      <c r="E125" s="54" t="s">
        <v>7772</v>
      </c>
      <c r="F125" s="284" t="s">
        <v>7774</v>
      </c>
      <c r="G125" s="2" t="s">
        <v>7879</v>
      </c>
      <c r="H125" s="258"/>
      <c r="I125" s="258"/>
      <c r="J125" s="284" t="s">
        <v>7776</v>
      </c>
      <c r="K125" s="11">
        <v>46052</v>
      </c>
      <c r="L125" s="243">
        <v>2569</v>
      </c>
      <c r="M125" s="258"/>
      <c r="N125" s="258"/>
      <c r="O125" s="51"/>
      <c r="P125" s="9">
        <v>1391339.73</v>
      </c>
      <c r="Q125" s="51"/>
      <c r="R125" s="51"/>
      <c r="S125" s="51"/>
      <c r="T125" s="51"/>
      <c r="U125" s="51"/>
      <c r="V125" s="284"/>
      <c r="W125" s="284"/>
      <c r="X125" s="284"/>
      <c r="Y125" s="258"/>
    </row>
    <row r="126" spans="1:25" s="31" customFormat="1" ht="76.5" customHeight="1" x14ac:dyDescent="0.25">
      <c r="A126" s="57">
        <f t="shared" si="1"/>
        <v>125</v>
      </c>
      <c r="B126" s="2">
        <v>2424</v>
      </c>
      <c r="C126" s="242" t="s">
        <v>7769</v>
      </c>
      <c r="D126" s="244" t="s">
        <v>7771</v>
      </c>
      <c r="E126" s="54" t="s">
        <v>7773</v>
      </c>
      <c r="F126" s="284" t="s">
        <v>7775</v>
      </c>
      <c r="G126" s="2" t="s">
        <v>7879</v>
      </c>
      <c r="H126" s="258"/>
      <c r="I126" s="258"/>
      <c r="J126" s="284" t="s">
        <v>7777</v>
      </c>
      <c r="K126" s="11">
        <v>46055</v>
      </c>
      <c r="L126" s="243">
        <v>94</v>
      </c>
      <c r="M126" s="258"/>
      <c r="N126" s="258"/>
      <c r="O126" s="51"/>
      <c r="P126" s="9">
        <v>230262.13</v>
      </c>
      <c r="Q126" s="51"/>
      <c r="R126" s="51"/>
      <c r="S126" s="51"/>
      <c r="T126" s="51"/>
      <c r="U126" s="51"/>
      <c r="V126" s="276"/>
      <c r="W126" s="276"/>
      <c r="X126" s="276"/>
      <c r="Y126" s="258"/>
    </row>
    <row r="127" spans="1:25" s="31" customFormat="1" ht="76.5" customHeight="1" x14ac:dyDescent="0.25">
      <c r="A127" s="57">
        <f t="shared" si="1"/>
        <v>126</v>
      </c>
      <c r="B127" s="2">
        <v>2453</v>
      </c>
      <c r="C127" s="242" t="s">
        <v>7844</v>
      </c>
      <c r="D127" s="244" t="s">
        <v>7845</v>
      </c>
      <c r="E127" s="54" t="s">
        <v>7846</v>
      </c>
      <c r="F127" s="289" t="s">
        <v>7847</v>
      </c>
      <c r="G127" s="2" t="s">
        <v>7879</v>
      </c>
      <c r="H127" s="258"/>
      <c r="I127" s="258"/>
      <c r="J127" s="289" t="s">
        <v>7848</v>
      </c>
      <c r="K127" s="11">
        <v>46069</v>
      </c>
      <c r="L127" s="290">
        <v>43162</v>
      </c>
      <c r="M127" s="258"/>
      <c r="N127" s="258"/>
      <c r="O127" s="51"/>
      <c r="P127" s="9">
        <v>431.62</v>
      </c>
      <c r="Q127" s="51"/>
      <c r="R127" s="51"/>
      <c r="S127" s="51"/>
      <c r="T127" s="51"/>
      <c r="U127" s="51"/>
      <c r="V127" s="289" t="s">
        <v>7849</v>
      </c>
      <c r="W127" s="289"/>
      <c r="X127" s="289"/>
      <c r="Y127" s="258"/>
    </row>
    <row r="128" spans="1:25" s="31" customFormat="1" ht="76.5" customHeight="1" x14ac:dyDescent="0.25">
      <c r="A128" s="57">
        <f t="shared" si="1"/>
        <v>127</v>
      </c>
      <c r="B128" s="2">
        <v>2473</v>
      </c>
      <c r="C128" s="242" t="s">
        <v>7854</v>
      </c>
      <c r="D128" s="244" t="s">
        <v>7855</v>
      </c>
      <c r="E128" s="54" t="s">
        <v>7856</v>
      </c>
      <c r="F128" s="291" t="s">
        <v>7857</v>
      </c>
      <c r="G128" s="2" t="s">
        <v>7879</v>
      </c>
      <c r="H128" s="258"/>
      <c r="I128" s="258"/>
      <c r="J128" s="291" t="s">
        <v>7858</v>
      </c>
      <c r="K128" s="11">
        <v>46092</v>
      </c>
      <c r="L128" s="290">
        <v>6295</v>
      </c>
      <c r="M128" s="258"/>
      <c r="N128" s="258"/>
      <c r="O128" s="51"/>
      <c r="P128" s="9">
        <v>3156756.33</v>
      </c>
      <c r="Q128" s="51"/>
      <c r="R128" s="51"/>
      <c r="S128" s="51"/>
      <c r="T128" s="51"/>
      <c r="U128" s="51"/>
      <c r="V128" s="291"/>
      <c r="W128" s="291"/>
      <c r="X128" s="291"/>
      <c r="Y128" s="258"/>
    </row>
    <row r="129" spans="1:25" s="31" customFormat="1" ht="76.5" customHeight="1" x14ac:dyDescent="0.25">
      <c r="A129" s="57">
        <f t="shared" si="1"/>
        <v>128</v>
      </c>
      <c r="B129" s="2">
        <v>2475</v>
      </c>
      <c r="C129" s="242" t="s">
        <v>7859</v>
      </c>
      <c r="D129" s="244" t="s">
        <v>7860</v>
      </c>
      <c r="E129" s="54" t="s">
        <v>7862</v>
      </c>
      <c r="F129" s="291" t="s">
        <v>7863</v>
      </c>
      <c r="G129" s="2" t="s">
        <v>7879</v>
      </c>
      <c r="H129" s="258"/>
      <c r="I129" s="258"/>
      <c r="J129" s="291" t="s">
        <v>7864</v>
      </c>
      <c r="K129" s="11">
        <v>46099</v>
      </c>
      <c r="L129" s="290">
        <v>610</v>
      </c>
      <c r="M129" s="258"/>
      <c r="N129" s="258"/>
      <c r="O129" s="51"/>
      <c r="P129" s="9">
        <v>370135.32</v>
      </c>
      <c r="Q129" s="51"/>
      <c r="R129" s="51"/>
      <c r="S129" s="51"/>
      <c r="T129" s="51"/>
      <c r="U129" s="51"/>
      <c r="V129" s="291"/>
      <c r="W129" s="291"/>
      <c r="X129" s="291"/>
      <c r="Y129" s="258"/>
    </row>
    <row r="130" spans="1:25" s="31" customFormat="1" ht="76.5" customHeight="1" x14ac:dyDescent="0.25">
      <c r="A130" s="57">
        <f t="shared" si="1"/>
        <v>129</v>
      </c>
      <c r="B130" s="2">
        <v>2476</v>
      </c>
      <c r="C130" s="242" t="s">
        <v>7865</v>
      </c>
      <c r="D130" s="244" t="s">
        <v>7866</v>
      </c>
      <c r="E130" s="54" t="s">
        <v>7861</v>
      </c>
      <c r="F130" s="291" t="s">
        <v>7867</v>
      </c>
      <c r="G130" s="2" t="s">
        <v>7879</v>
      </c>
      <c r="H130" s="258"/>
      <c r="I130" s="258"/>
      <c r="J130" s="291" t="s">
        <v>7868</v>
      </c>
      <c r="K130" s="11">
        <v>46097</v>
      </c>
      <c r="L130" s="290">
        <v>1963</v>
      </c>
      <c r="M130" s="258"/>
      <c r="N130" s="258"/>
      <c r="O130" s="51"/>
      <c r="P130" s="9">
        <v>1063137.3600000001</v>
      </c>
      <c r="Q130" s="51"/>
      <c r="R130" s="51"/>
      <c r="S130" s="51"/>
      <c r="T130" s="51"/>
      <c r="U130" s="51"/>
      <c r="V130" s="291"/>
      <c r="W130" s="291"/>
      <c r="X130" s="291"/>
      <c r="Y130" s="258"/>
    </row>
    <row r="131" spans="1:25" s="31" customFormat="1" ht="76.5" customHeight="1" x14ac:dyDescent="0.25">
      <c r="A131" s="57"/>
      <c r="B131" s="2"/>
      <c r="C131" s="1"/>
      <c r="D131" s="1"/>
      <c r="E131" s="28"/>
      <c r="F131" s="8"/>
      <c r="G131" s="28"/>
      <c r="H131" s="28"/>
      <c r="I131" s="28"/>
      <c r="J131" s="2"/>
      <c r="K131" s="4"/>
      <c r="L131" s="174"/>
      <c r="M131" s="28"/>
      <c r="N131" s="28"/>
      <c r="O131" s="7"/>
      <c r="P131" s="9"/>
      <c r="Q131" s="9"/>
      <c r="R131" s="9"/>
      <c r="S131" s="9"/>
      <c r="T131" s="9"/>
      <c r="U131" s="9"/>
      <c r="V131" s="3"/>
      <c r="W131" s="3"/>
      <c r="X131" s="6"/>
      <c r="Y131" s="28"/>
    </row>
    <row r="132" spans="1:25" s="31" customFormat="1" ht="109.5" customHeight="1" x14ac:dyDescent="0.25">
      <c r="A132" s="215"/>
      <c r="B132" s="216" t="s">
        <v>1783</v>
      </c>
      <c r="C132" s="216"/>
      <c r="D132" s="216"/>
      <c r="E132" s="216"/>
      <c r="F132" s="216"/>
      <c r="G132" s="216"/>
      <c r="H132" s="216"/>
      <c r="I132" s="216"/>
      <c r="J132" s="216"/>
      <c r="K132" s="217"/>
      <c r="L132" s="216"/>
      <c r="M132" s="218"/>
      <c r="N132" s="218"/>
      <c r="O132" s="219"/>
      <c r="P132" s="220"/>
      <c r="Q132" s="220"/>
      <c r="R132" s="220"/>
      <c r="S132" s="220"/>
      <c r="T132" s="220"/>
      <c r="U132" s="220"/>
      <c r="V132" s="221"/>
      <c r="W132" s="221"/>
      <c r="X132" s="222"/>
      <c r="Y132" s="218"/>
    </row>
    <row r="133" spans="1:25" s="31" customFormat="1" ht="51" x14ac:dyDescent="0.25">
      <c r="A133" s="57">
        <v>128</v>
      </c>
      <c r="B133" s="2"/>
      <c r="C133" s="33" t="s">
        <v>331</v>
      </c>
      <c r="D133" s="8" t="s">
        <v>865</v>
      </c>
      <c r="E133" s="32" t="s">
        <v>330</v>
      </c>
      <c r="F133" s="34" t="s">
        <v>332</v>
      </c>
      <c r="G133" s="2" t="s">
        <v>7879</v>
      </c>
      <c r="H133" s="32"/>
      <c r="I133" s="32"/>
      <c r="J133" s="6" t="s">
        <v>867</v>
      </c>
      <c r="K133" s="18">
        <v>40058</v>
      </c>
      <c r="L133" s="175">
        <v>3192</v>
      </c>
      <c r="M133" s="28"/>
      <c r="N133" s="28"/>
      <c r="O133" s="19"/>
      <c r="P133" s="22">
        <v>332095.68</v>
      </c>
      <c r="Q133" s="22"/>
      <c r="R133" s="22"/>
      <c r="S133" s="22"/>
      <c r="T133" s="22"/>
      <c r="U133" s="22"/>
      <c r="V133" s="16"/>
      <c r="W133" s="16"/>
      <c r="X133" s="6"/>
      <c r="Y133" s="28"/>
    </row>
    <row r="134" spans="1:25" s="31" customFormat="1" ht="51" x14ac:dyDescent="0.25">
      <c r="A134" s="57">
        <f>A133+1</f>
        <v>129</v>
      </c>
      <c r="B134" s="2"/>
      <c r="C134" s="33" t="s">
        <v>331</v>
      </c>
      <c r="D134" s="8" t="s">
        <v>865</v>
      </c>
      <c r="E134" s="32" t="s">
        <v>333</v>
      </c>
      <c r="F134" s="34" t="s">
        <v>332</v>
      </c>
      <c r="G134" s="2" t="s">
        <v>7879</v>
      </c>
      <c r="H134" s="32"/>
      <c r="I134" s="32"/>
      <c r="J134" s="6" t="s">
        <v>866</v>
      </c>
      <c r="K134" s="18">
        <v>40058</v>
      </c>
      <c r="L134" s="175">
        <v>3309</v>
      </c>
      <c r="M134" s="28"/>
      <c r="N134" s="28"/>
      <c r="O134" s="19"/>
      <c r="P134" s="22">
        <v>138351.12</v>
      </c>
      <c r="Q134" s="22"/>
      <c r="R134" s="22"/>
      <c r="S134" s="22"/>
      <c r="T134" s="22"/>
      <c r="U134" s="22"/>
      <c r="V134" s="16"/>
      <c r="W134" s="16"/>
      <c r="X134" s="6"/>
      <c r="Y134" s="28"/>
    </row>
    <row r="135" spans="1:25" s="31" customFormat="1" ht="51" x14ac:dyDescent="0.25">
      <c r="A135" s="57">
        <f t="shared" ref="A135:A198" si="2">A134+1</f>
        <v>130</v>
      </c>
      <c r="B135" s="2"/>
      <c r="C135" s="33" t="s">
        <v>331</v>
      </c>
      <c r="D135" s="40" t="s">
        <v>865</v>
      </c>
      <c r="E135" s="32" t="s">
        <v>334</v>
      </c>
      <c r="F135" s="34" t="s">
        <v>332</v>
      </c>
      <c r="G135" s="2" t="s">
        <v>7879</v>
      </c>
      <c r="H135" s="32"/>
      <c r="I135" s="32"/>
      <c r="J135" s="46" t="s">
        <v>996</v>
      </c>
      <c r="K135" s="18">
        <v>40058</v>
      </c>
      <c r="L135" s="175">
        <v>50</v>
      </c>
      <c r="M135" s="28"/>
      <c r="N135" s="28"/>
      <c r="O135" s="19"/>
      <c r="P135" s="22">
        <v>679</v>
      </c>
      <c r="Q135" s="22"/>
      <c r="R135" s="22"/>
      <c r="S135" s="22"/>
      <c r="T135" s="22"/>
      <c r="U135" s="22"/>
      <c r="V135" s="16"/>
      <c r="W135" s="16"/>
      <c r="X135" s="6"/>
      <c r="Y135" s="28"/>
    </row>
    <row r="136" spans="1:25" s="31" customFormat="1" ht="51" x14ac:dyDescent="0.25">
      <c r="A136" s="57">
        <f t="shared" si="2"/>
        <v>131</v>
      </c>
      <c r="B136" s="2"/>
      <c r="C136" s="33" t="s">
        <v>331</v>
      </c>
      <c r="D136" s="8" t="s">
        <v>865</v>
      </c>
      <c r="E136" s="32" t="s">
        <v>335</v>
      </c>
      <c r="F136" s="34" t="s">
        <v>332</v>
      </c>
      <c r="G136" s="2" t="s">
        <v>7879</v>
      </c>
      <c r="H136" s="32"/>
      <c r="I136" s="32"/>
      <c r="J136" s="6" t="s">
        <v>874</v>
      </c>
      <c r="K136" s="18">
        <v>40058</v>
      </c>
      <c r="L136" s="176">
        <v>1279</v>
      </c>
      <c r="M136" s="28"/>
      <c r="N136" s="28"/>
      <c r="O136" s="19"/>
      <c r="P136" s="22">
        <v>184905.03</v>
      </c>
      <c r="Q136" s="22"/>
      <c r="R136" s="22"/>
      <c r="S136" s="22"/>
      <c r="T136" s="22"/>
      <c r="U136" s="22"/>
      <c r="V136" s="16"/>
      <c r="W136" s="16"/>
      <c r="X136" s="6"/>
      <c r="Y136" s="28"/>
    </row>
    <row r="137" spans="1:25" s="31" customFormat="1" ht="51" x14ac:dyDescent="0.25">
      <c r="A137" s="57">
        <f t="shared" si="2"/>
        <v>132</v>
      </c>
      <c r="B137" s="2"/>
      <c r="C137" s="33" t="s">
        <v>331</v>
      </c>
      <c r="D137" s="8" t="s">
        <v>865</v>
      </c>
      <c r="E137" s="32" t="s">
        <v>336</v>
      </c>
      <c r="F137" s="34" t="s">
        <v>332</v>
      </c>
      <c r="G137" s="2" t="s">
        <v>7879</v>
      </c>
      <c r="H137" s="32"/>
      <c r="I137" s="32"/>
      <c r="J137" s="6" t="s">
        <v>893</v>
      </c>
      <c r="K137" s="18">
        <v>40058</v>
      </c>
      <c r="L137" s="175">
        <v>60</v>
      </c>
      <c r="M137" s="28"/>
      <c r="N137" s="28"/>
      <c r="O137" s="19"/>
      <c r="P137" s="22">
        <v>3552.6</v>
      </c>
      <c r="Q137" s="22"/>
      <c r="R137" s="22"/>
      <c r="S137" s="22"/>
      <c r="T137" s="22"/>
      <c r="U137" s="22"/>
      <c r="V137" s="16"/>
      <c r="W137" s="16"/>
      <c r="X137" s="6"/>
      <c r="Y137" s="28"/>
    </row>
    <row r="138" spans="1:25" s="31" customFormat="1" ht="51" x14ac:dyDescent="0.25">
      <c r="A138" s="57">
        <f t="shared" si="2"/>
        <v>133</v>
      </c>
      <c r="B138" s="2"/>
      <c r="C138" s="33" t="s">
        <v>337</v>
      </c>
      <c r="D138" s="8" t="s">
        <v>886</v>
      </c>
      <c r="E138" s="32" t="s">
        <v>903</v>
      </c>
      <c r="F138" s="34" t="s">
        <v>338</v>
      </c>
      <c r="G138" s="2" t="s">
        <v>7879</v>
      </c>
      <c r="H138" s="32"/>
      <c r="I138" s="32"/>
      <c r="J138" s="6" t="s">
        <v>904</v>
      </c>
      <c r="K138" s="18">
        <v>40169</v>
      </c>
      <c r="L138" s="175">
        <v>2006</v>
      </c>
      <c r="M138" s="28"/>
      <c r="N138" s="28"/>
      <c r="O138" s="19"/>
      <c r="P138" s="22">
        <v>116488.42</v>
      </c>
      <c r="Q138" s="22"/>
      <c r="R138" s="22"/>
      <c r="S138" s="22"/>
      <c r="T138" s="22"/>
      <c r="U138" s="22"/>
      <c r="V138" s="16"/>
      <c r="W138" s="16"/>
      <c r="X138" s="6"/>
      <c r="Y138" s="28"/>
    </row>
    <row r="139" spans="1:25" s="31" customFormat="1" ht="30.75" customHeight="1" x14ac:dyDescent="0.25">
      <c r="A139" s="57">
        <f t="shared" si="2"/>
        <v>134</v>
      </c>
      <c r="B139" s="2"/>
      <c r="C139" s="33" t="s">
        <v>337</v>
      </c>
      <c r="D139" s="40" t="s">
        <v>886</v>
      </c>
      <c r="E139" s="32" t="s">
        <v>993</v>
      </c>
      <c r="F139" s="34" t="s">
        <v>338</v>
      </c>
      <c r="G139" s="2" t="s">
        <v>7879</v>
      </c>
      <c r="H139" s="32"/>
      <c r="I139" s="32"/>
      <c r="J139" s="46" t="s">
        <v>994</v>
      </c>
      <c r="K139" s="18">
        <v>40169</v>
      </c>
      <c r="L139" s="175">
        <v>6295</v>
      </c>
      <c r="M139" s="28"/>
      <c r="N139" s="28"/>
      <c r="O139" s="19"/>
      <c r="P139" s="22">
        <v>85486.1</v>
      </c>
      <c r="Q139" s="22"/>
      <c r="R139" s="22"/>
      <c r="S139" s="22"/>
      <c r="T139" s="22"/>
      <c r="U139" s="22"/>
      <c r="V139" s="16"/>
      <c r="W139" s="16"/>
      <c r="X139" s="6"/>
      <c r="Y139" s="28"/>
    </row>
    <row r="140" spans="1:25" s="31" customFormat="1" ht="51" x14ac:dyDescent="0.25">
      <c r="A140" s="57">
        <f t="shared" si="2"/>
        <v>135</v>
      </c>
      <c r="B140" s="2"/>
      <c r="C140" s="33" t="s">
        <v>337</v>
      </c>
      <c r="D140" s="8" t="s">
        <v>886</v>
      </c>
      <c r="E140" s="32" t="s">
        <v>897</v>
      </c>
      <c r="F140" s="34" t="s">
        <v>338</v>
      </c>
      <c r="G140" s="2" t="s">
        <v>7879</v>
      </c>
      <c r="H140" s="32"/>
      <c r="I140" s="32"/>
      <c r="J140" s="6" t="s">
        <v>898</v>
      </c>
      <c r="K140" s="18">
        <v>40169</v>
      </c>
      <c r="L140" s="175">
        <v>1181</v>
      </c>
      <c r="M140" s="28"/>
      <c r="N140" s="28"/>
      <c r="O140" s="19"/>
      <c r="P140" s="22">
        <v>91149.58</v>
      </c>
      <c r="Q140" s="22"/>
      <c r="R140" s="22"/>
      <c r="S140" s="22"/>
      <c r="T140" s="22"/>
      <c r="U140" s="22"/>
      <c r="V140" s="16"/>
      <c r="W140" s="16"/>
      <c r="X140" s="6"/>
      <c r="Y140" s="28"/>
    </row>
    <row r="141" spans="1:25" s="31" customFormat="1" ht="51" x14ac:dyDescent="0.25">
      <c r="A141" s="57">
        <f t="shared" si="2"/>
        <v>136</v>
      </c>
      <c r="B141" s="2"/>
      <c r="C141" s="33" t="s">
        <v>337</v>
      </c>
      <c r="D141" s="8" t="s">
        <v>877</v>
      </c>
      <c r="E141" s="32" t="s">
        <v>876</v>
      </c>
      <c r="F141" s="34" t="s">
        <v>338</v>
      </c>
      <c r="G141" s="2" t="s">
        <v>7879</v>
      </c>
      <c r="H141" s="32"/>
      <c r="I141" s="32"/>
      <c r="J141" s="6" t="s">
        <v>878</v>
      </c>
      <c r="K141" s="18">
        <v>40169</v>
      </c>
      <c r="L141" s="175">
        <v>1661</v>
      </c>
      <c r="M141" s="28"/>
      <c r="N141" s="28"/>
      <c r="O141" s="19"/>
      <c r="P141" s="22">
        <v>248767.97</v>
      </c>
      <c r="Q141" s="22"/>
      <c r="R141" s="22"/>
      <c r="S141" s="22"/>
      <c r="T141" s="22"/>
      <c r="U141" s="22"/>
      <c r="V141" s="16"/>
      <c r="W141" s="16"/>
      <c r="X141" s="6"/>
      <c r="Y141" s="28"/>
    </row>
    <row r="142" spans="1:25" s="31" customFormat="1" ht="51" x14ac:dyDescent="0.25">
      <c r="A142" s="57">
        <f t="shared" si="2"/>
        <v>137</v>
      </c>
      <c r="B142" s="2"/>
      <c r="C142" s="33" t="s">
        <v>337</v>
      </c>
      <c r="D142" s="8" t="s">
        <v>886</v>
      </c>
      <c r="E142" s="32" t="s">
        <v>885</v>
      </c>
      <c r="F142" s="34" t="s">
        <v>338</v>
      </c>
      <c r="G142" s="2" t="s">
        <v>7879</v>
      </c>
      <c r="H142" s="32"/>
      <c r="I142" s="32"/>
      <c r="J142" s="6" t="s">
        <v>887</v>
      </c>
      <c r="K142" s="18">
        <v>40169</v>
      </c>
      <c r="L142" s="175">
        <v>1317</v>
      </c>
      <c r="M142" s="28"/>
      <c r="N142" s="28"/>
      <c r="O142" s="19"/>
      <c r="P142" s="22">
        <v>209877.12</v>
      </c>
      <c r="Q142" s="22"/>
      <c r="R142" s="22"/>
      <c r="S142" s="22"/>
      <c r="T142" s="22"/>
      <c r="U142" s="22"/>
      <c r="V142" s="16"/>
      <c r="W142" s="16"/>
      <c r="X142" s="6"/>
      <c r="Y142" s="28"/>
    </row>
    <row r="143" spans="1:25" s="31" customFormat="1" ht="51" x14ac:dyDescent="0.25">
      <c r="A143" s="57">
        <f t="shared" si="2"/>
        <v>138</v>
      </c>
      <c r="B143" s="2"/>
      <c r="C143" s="33" t="s">
        <v>337</v>
      </c>
      <c r="D143" s="8" t="s">
        <v>871</v>
      </c>
      <c r="E143" s="32" t="s">
        <v>870</v>
      </c>
      <c r="F143" s="34" t="s">
        <v>338</v>
      </c>
      <c r="G143" s="2" t="s">
        <v>7879</v>
      </c>
      <c r="H143" s="32"/>
      <c r="I143" s="32"/>
      <c r="J143" s="6" t="s">
        <v>872</v>
      </c>
      <c r="K143" s="18">
        <v>40169</v>
      </c>
      <c r="L143" s="175">
        <v>517</v>
      </c>
      <c r="M143" s="28"/>
      <c r="N143" s="28"/>
      <c r="O143" s="19"/>
      <c r="P143" s="22">
        <v>82389.119999999995</v>
      </c>
      <c r="Q143" s="22"/>
      <c r="R143" s="22"/>
      <c r="S143" s="22"/>
      <c r="T143" s="22"/>
      <c r="U143" s="22"/>
      <c r="V143" s="16"/>
      <c r="W143" s="16"/>
      <c r="X143" s="6"/>
      <c r="Y143" s="28"/>
    </row>
    <row r="144" spans="1:25" s="31" customFormat="1" ht="51" x14ac:dyDescent="0.25">
      <c r="A144" s="57">
        <f t="shared" si="2"/>
        <v>139</v>
      </c>
      <c r="B144" s="2"/>
      <c r="C144" s="33" t="s">
        <v>339</v>
      </c>
      <c r="D144" s="40" t="s">
        <v>840</v>
      </c>
      <c r="E144" s="32" t="s">
        <v>1364</v>
      </c>
      <c r="F144" s="34" t="s">
        <v>340</v>
      </c>
      <c r="G144" s="2" t="s">
        <v>7879</v>
      </c>
      <c r="H144" s="32"/>
      <c r="I144" s="32"/>
      <c r="J144" s="46" t="s">
        <v>1353</v>
      </c>
      <c r="K144" s="18">
        <v>39954</v>
      </c>
      <c r="L144" s="175">
        <v>11262</v>
      </c>
      <c r="M144" s="28"/>
      <c r="N144" s="28"/>
      <c r="O144" s="19"/>
      <c r="P144" s="22">
        <v>152937.96</v>
      </c>
      <c r="Q144" s="22"/>
      <c r="R144" s="22"/>
      <c r="S144" s="22"/>
      <c r="T144" s="22"/>
      <c r="U144" s="22"/>
      <c r="V144" s="16"/>
      <c r="W144" s="16"/>
      <c r="X144" s="6"/>
      <c r="Y144" s="28"/>
    </row>
    <row r="145" spans="1:25" s="31" customFormat="1" ht="51" x14ac:dyDescent="0.25">
      <c r="A145" s="57">
        <f t="shared" si="2"/>
        <v>140</v>
      </c>
      <c r="B145" s="2"/>
      <c r="C145" s="33" t="s">
        <v>339</v>
      </c>
      <c r="D145" s="40" t="s">
        <v>840</v>
      </c>
      <c r="E145" s="32" t="s">
        <v>1363</v>
      </c>
      <c r="F145" s="34" t="s">
        <v>340</v>
      </c>
      <c r="G145" s="2" t="s">
        <v>7879</v>
      </c>
      <c r="H145" s="32"/>
      <c r="I145" s="32"/>
      <c r="J145" s="46" t="s">
        <v>1334</v>
      </c>
      <c r="K145" s="18">
        <v>39954</v>
      </c>
      <c r="L145" s="175">
        <v>7597</v>
      </c>
      <c r="M145" s="28"/>
      <c r="N145" s="28"/>
      <c r="O145" s="19"/>
      <c r="P145" s="22">
        <v>1353101.67</v>
      </c>
      <c r="Q145" s="22"/>
      <c r="R145" s="22"/>
      <c r="S145" s="22"/>
      <c r="T145" s="22"/>
      <c r="U145" s="22"/>
      <c r="V145" s="16"/>
      <c r="W145" s="16"/>
      <c r="X145" s="6"/>
      <c r="Y145" s="28"/>
    </row>
    <row r="146" spans="1:25" s="31" customFormat="1" ht="51" x14ac:dyDescent="0.25">
      <c r="A146" s="57">
        <f t="shared" si="2"/>
        <v>141</v>
      </c>
      <c r="B146" s="2"/>
      <c r="C146" s="33" t="s">
        <v>339</v>
      </c>
      <c r="D146" s="8" t="s">
        <v>840</v>
      </c>
      <c r="E146" s="32" t="s">
        <v>1356</v>
      </c>
      <c r="F146" s="34" t="s">
        <v>340</v>
      </c>
      <c r="G146" s="2" t="s">
        <v>7879</v>
      </c>
      <c r="H146" s="32"/>
      <c r="I146" s="32"/>
      <c r="J146" s="6" t="s">
        <v>841</v>
      </c>
      <c r="K146" s="18">
        <v>39954</v>
      </c>
      <c r="L146" s="175">
        <v>3533</v>
      </c>
      <c r="M146" s="28"/>
      <c r="N146" s="28"/>
      <c r="O146" s="19"/>
      <c r="P146" s="22">
        <v>566799.18999999994</v>
      </c>
      <c r="Q146" s="22"/>
      <c r="R146" s="22"/>
      <c r="S146" s="22"/>
      <c r="T146" s="22"/>
      <c r="U146" s="22"/>
      <c r="V146" s="16"/>
      <c r="W146" s="16"/>
      <c r="X146" s="6"/>
      <c r="Y146" s="28"/>
    </row>
    <row r="147" spans="1:25" s="31" customFormat="1" ht="51" x14ac:dyDescent="0.25">
      <c r="A147" s="57">
        <f t="shared" si="2"/>
        <v>142</v>
      </c>
      <c r="B147" s="2"/>
      <c r="C147" s="33" t="s">
        <v>339</v>
      </c>
      <c r="D147" s="40" t="s">
        <v>840</v>
      </c>
      <c r="E147" s="32" t="s">
        <v>1354</v>
      </c>
      <c r="F147" s="34" t="s">
        <v>340</v>
      </c>
      <c r="G147" s="2" t="s">
        <v>7879</v>
      </c>
      <c r="H147" s="32"/>
      <c r="I147" s="32"/>
      <c r="J147" s="46" t="s">
        <v>1355</v>
      </c>
      <c r="K147" s="18">
        <v>39954</v>
      </c>
      <c r="L147" s="175">
        <v>4972</v>
      </c>
      <c r="M147" s="28"/>
      <c r="N147" s="28"/>
      <c r="O147" s="19"/>
      <c r="P147" s="22">
        <v>439343.91</v>
      </c>
      <c r="Q147" s="22"/>
      <c r="R147" s="22"/>
      <c r="S147" s="22"/>
      <c r="T147" s="22"/>
      <c r="U147" s="22"/>
      <c r="V147" s="16"/>
      <c r="W147" s="16"/>
      <c r="X147" s="6"/>
      <c r="Y147" s="28"/>
    </row>
    <row r="148" spans="1:25" s="31" customFormat="1" ht="51" x14ac:dyDescent="0.25">
      <c r="A148" s="57">
        <f t="shared" si="2"/>
        <v>143</v>
      </c>
      <c r="B148" s="2"/>
      <c r="C148" s="33" t="s">
        <v>342</v>
      </c>
      <c r="D148" s="40" t="s">
        <v>1064</v>
      </c>
      <c r="E148" s="32" t="s">
        <v>341</v>
      </c>
      <c r="F148" s="34" t="s">
        <v>343</v>
      </c>
      <c r="G148" s="2" t="s">
        <v>7879</v>
      </c>
      <c r="H148" s="32"/>
      <c r="I148" s="32"/>
      <c r="J148" s="46" t="s">
        <v>1250</v>
      </c>
      <c r="K148" s="18">
        <v>40070</v>
      </c>
      <c r="L148" s="175">
        <v>2215</v>
      </c>
      <c r="M148" s="28"/>
      <c r="N148" s="28"/>
      <c r="O148" s="19"/>
      <c r="P148" s="22">
        <v>1</v>
      </c>
      <c r="Q148" s="22"/>
      <c r="R148" s="22"/>
      <c r="S148" s="22"/>
      <c r="T148" s="22"/>
      <c r="U148" s="22"/>
      <c r="V148" s="16"/>
      <c r="W148" s="16"/>
      <c r="X148" s="6"/>
      <c r="Y148" s="28"/>
    </row>
    <row r="149" spans="1:25" s="31" customFormat="1" ht="30.75" customHeight="1" x14ac:dyDescent="0.25">
      <c r="A149" s="57">
        <f t="shared" si="2"/>
        <v>144</v>
      </c>
      <c r="B149" s="2"/>
      <c r="C149" s="33" t="s">
        <v>345</v>
      </c>
      <c r="D149" s="40" t="s">
        <v>1064</v>
      </c>
      <c r="E149" s="32" t="s">
        <v>344</v>
      </c>
      <c r="F149" s="34" t="s">
        <v>343</v>
      </c>
      <c r="G149" s="2" t="s">
        <v>7879</v>
      </c>
      <c r="H149" s="32"/>
      <c r="I149" s="32"/>
      <c r="J149" s="46" t="s">
        <v>1067</v>
      </c>
      <c r="K149" s="18">
        <v>40070</v>
      </c>
      <c r="L149" s="175">
        <v>2143</v>
      </c>
      <c r="M149" s="28"/>
      <c r="N149" s="28"/>
      <c r="O149" s="19"/>
      <c r="P149" s="22">
        <v>1</v>
      </c>
      <c r="Q149" s="22"/>
      <c r="R149" s="22"/>
      <c r="S149" s="22"/>
      <c r="T149" s="22"/>
      <c r="U149" s="22"/>
      <c r="V149" s="16"/>
      <c r="W149" s="16"/>
      <c r="X149" s="6"/>
      <c r="Y149" s="28"/>
    </row>
    <row r="150" spans="1:25" s="31" customFormat="1" ht="51" x14ac:dyDescent="0.25">
      <c r="A150" s="57">
        <f t="shared" si="2"/>
        <v>145</v>
      </c>
      <c r="B150" s="2"/>
      <c r="C150" s="33" t="s">
        <v>347</v>
      </c>
      <c r="D150" s="40" t="s">
        <v>1064</v>
      </c>
      <c r="E150" s="32" t="s">
        <v>346</v>
      </c>
      <c r="F150" s="34" t="s">
        <v>343</v>
      </c>
      <c r="G150" s="2" t="s">
        <v>7879</v>
      </c>
      <c r="H150" s="32"/>
      <c r="I150" s="32"/>
      <c r="J150" s="46" t="s">
        <v>1260</v>
      </c>
      <c r="K150" s="18">
        <v>40070</v>
      </c>
      <c r="L150" s="175">
        <v>1392</v>
      </c>
      <c r="M150" s="28"/>
      <c r="N150" s="28"/>
      <c r="O150" s="19"/>
      <c r="P150" s="22">
        <v>1</v>
      </c>
      <c r="Q150" s="22"/>
      <c r="R150" s="22"/>
      <c r="S150" s="22"/>
      <c r="T150" s="22"/>
      <c r="U150" s="22"/>
      <c r="V150" s="16"/>
      <c r="W150" s="16"/>
      <c r="X150" s="6"/>
      <c r="Y150" s="28"/>
    </row>
    <row r="151" spans="1:25" s="31" customFormat="1" ht="51" x14ac:dyDescent="0.25">
      <c r="A151" s="57">
        <f t="shared" si="2"/>
        <v>146</v>
      </c>
      <c r="B151" s="2"/>
      <c r="C151" s="33" t="s">
        <v>349</v>
      </c>
      <c r="D151" s="40" t="s">
        <v>1064</v>
      </c>
      <c r="E151" s="32" t="s">
        <v>348</v>
      </c>
      <c r="F151" s="34" t="s">
        <v>343</v>
      </c>
      <c r="G151" s="2" t="s">
        <v>7879</v>
      </c>
      <c r="H151" s="32"/>
      <c r="I151" s="32"/>
      <c r="J151" s="46" t="s">
        <v>1264</v>
      </c>
      <c r="K151" s="18">
        <v>40070</v>
      </c>
      <c r="L151" s="175">
        <v>1235</v>
      </c>
      <c r="M151" s="28"/>
      <c r="N151" s="28"/>
      <c r="O151" s="19"/>
      <c r="P151" s="22">
        <v>1</v>
      </c>
      <c r="Q151" s="22"/>
      <c r="R151" s="22"/>
      <c r="S151" s="22"/>
      <c r="T151" s="22"/>
      <c r="U151" s="22"/>
      <c r="V151" s="16"/>
      <c r="W151" s="16"/>
      <c r="X151" s="6"/>
      <c r="Y151" s="28"/>
    </row>
    <row r="152" spans="1:25" s="31" customFormat="1" ht="51" x14ac:dyDescent="0.25">
      <c r="A152" s="57">
        <f t="shared" si="2"/>
        <v>147</v>
      </c>
      <c r="B152" s="2"/>
      <c r="C152" s="33" t="s">
        <v>351</v>
      </c>
      <c r="D152" s="40" t="s">
        <v>1064</v>
      </c>
      <c r="E152" s="32" t="s">
        <v>350</v>
      </c>
      <c r="F152" s="34" t="s">
        <v>343</v>
      </c>
      <c r="G152" s="2" t="s">
        <v>7879</v>
      </c>
      <c r="H152" s="32"/>
      <c r="I152" s="32"/>
      <c r="J152" s="46" t="s">
        <v>1253</v>
      </c>
      <c r="K152" s="18">
        <v>40070</v>
      </c>
      <c r="L152" s="175">
        <v>1071</v>
      </c>
      <c r="M152" s="28"/>
      <c r="N152" s="28"/>
      <c r="O152" s="19"/>
      <c r="P152" s="22">
        <v>1</v>
      </c>
      <c r="Q152" s="22"/>
      <c r="R152" s="22"/>
      <c r="S152" s="22"/>
      <c r="T152" s="22"/>
      <c r="U152" s="22"/>
      <c r="V152" s="16"/>
      <c r="W152" s="16"/>
      <c r="X152" s="6"/>
      <c r="Y152" s="28"/>
    </row>
    <row r="153" spans="1:25" s="31" customFormat="1" ht="51" x14ac:dyDescent="0.25">
      <c r="A153" s="57">
        <f t="shared" si="2"/>
        <v>148</v>
      </c>
      <c r="B153" s="2"/>
      <c r="C153" s="33" t="s">
        <v>353</v>
      </c>
      <c r="D153" s="40" t="s">
        <v>1064</v>
      </c>
      <c r="E153" s="32" t="s">
        <v>352</v>
      </c>
      <c r="F153" s="34" t="s">
        <v>343</v>
      </c>
      <c r="G153" s="2" t="s">
        <v>7879</v>
      </c>
      <c r="H153" s="32"/>
      <c r="I153" s="32"/>
      <c r="J153" s="46" t="s">
        <v>1066</v>
      </c>
      <c r="K153" s="18">
        <v>40070</v>
      </c>
      <c r="L153" s="175">
        <v>3205</v>
      </c>
      <c r="M153" s="28"/>
      <c r="N153" s="28"/>
      <c r="O153" s="19"/>
      <c r="P153" s="22">
        <v>1</v>
      </c>
      <c r="Q153" s="22"/>
      <c r="R153" s="22"/>
      <c r="S153" s="22"/>
      <c r="T153" s="22"/>
      <c r="U153" s="22"/>
      <c r="V153" s="16"/>
      <c r="W153" s="16"/>
      <c r="X153" s="6"/>
      <c r="Y153" s="28"/>
    </row>
    <row r="154" spans="1:25" s="31" customFormat="1" ht="51" x14ac:dyDescent="0.25">
      <c r="A154" s="57">
        <f t="shared" si="2"/>
        <v>149</v>
      </c>
      <c r="B154" s="2"/>
      <c r="C154" s="33" t="s">
        <v>355</v>
      </c>
      <c r="D154" s="40" t="s">
        <v>1064</v>
      </c>
      <c r="E154" s="52" t="s">
        <v>354</v>
      </c>
      <c r="F154" s="34" t="s">
        <v>343</v>
      </c>
      <c r="G154" s="2" t="s">
        <v>7879</v>
      </c>
      <c r="H154" s="52"/>
      <c r="I154" s="52"/>
      <c r="J154" s="46" t="s">
        <v>1269</v>
      </c>
      <c r="K154" s="18">
        <v>40192</v>
      </c>
      <c r="L154" s="175">
        <v>1296</v>
      </c>
      <c r="M154" s="28"/>
      <c r="N154" s="28"/>
      <c r="O154" s="19"/>
      <c r="P154" s="22">
        <v>1</v>
      </c>
      <c r="Q154" s="22"/>
      <c r="R154" s="22"/>
      <c r="S154" s="22"/>
      <c r="T154" s="22"/>
      <c r="U154" s="22"/>
      <c r="V154" s="16"/>
      <c r="W154" s="16"/>
      <c r="X154" s="6"/>
      <c r="Y154" s="28"/>
    </row>
    <row r="155" spans="1:25" s="31" customFormat="1" ht="51" x14ac:dyDescent="0.25">
      <c r="A155" s="57">
        <f t="shared" si="2"/>
        <v>150</v>
      </c>
      <c r="B155" s="2"/>
      <c r="C155" s="33" t="s">
        <v>357</v>
      </c>
      <c r="D155" s="40" t="s">
        <v>1064</v>
      </c>
      <c r="E155" s="52" t="s">
        <v>356</v>
      </c>
      <c r="F155" s="34" t="s">
        <v>343</v>
      </c>
      <c r="G155" s="2" t="s">
        <v>7879</v>
      </c>
      <c r="H155" s="52"/>
      <c r="I155" s="52"/>
      <c r="J155" s="46" t="s">
        <v>1086</v>
      </c>
      <c r="K155" s="18">
        <v>40192</v>
      </c>
      <c r="L155" s="175">
        <v>1690</v>
      </c>
      <c r="M155" s="28"/>
      <c r="N155" s="28"/>
      <c r="O155" s="19"/>
      <c r="P155" s="22">
        <v>1</v>
      </c>
      <c r="Q155" s="22"/>
      <c r="R155" s="22"/>
      <c r="S155" s="22"/>
      <c r="T155" s="22"/>
      <c r="U155" s="22"/>
      <c r="V155" s="16"/>
      <c r="W155" s="16"/>
      <c r="X155" s="6"/>
      <c r="Y155" s="28"/>
    </row>
    <row r="156" spans="1:25" s="31" customFormat="1" ht="51" x14ac:dyDescent="0.25">
      <c r="A156" s="57">
        <f t="shared" si="2"/>
        <v>151</v>
      </c>
      <c r="B156" s="2"/>
      <c r="C156" s="33" t="s">
        <v>359</v>
      </c>
      <c r="D156" s="40" t="s">
        <v>1064</v>
      </c>
      <c r="E156" s="52" t="s">
        <v>358</v>
      </c>
      <c r="F156" s="34" t="s">
        <v>343</v>
      </c>
      <c r="G156" s="2" t="s">
        <v>7879</v>
      </c>
      <c r="H156" s="52"/>
      <c r="I156" s="52"/>
      <c r="J156" s="46" t="s">
        <v>1112</v>
      </c>
      <c r="K156" s="18">
        <v>40192</v>
      </c>
      <c r="L156" s="175">
        <v>1480</v>
      </c>
      <c r="M156" s="28"/>
      <c r="N156" s="28"/>
      <c r="O156" s="19"/>
      <c r="P156" s="22">
        <v>1</v>
      </c>
      <c r="Q156" s="22"/>
      <c r="R156" s="22"/>
      <c r="S156" s="22"/>
      <c r="T156" s="22"/>
      <c r="U156" s="22"/>
      <c r="V156" s="16"/>
      <c r="W156" s="16"/>
      <c r="X156" s="6"/>
      <c r="Y156" s="28"/>
    </row>
    <row r="157" spans="1:25" s="31" customFormat="1" ht="51" x14ac:dyDescent="0.25">
      <c r="A157" s="57">
        <f t="shared" si="2"/>
        <v>152</v>
      </c>
      <c r="B157" s="2"/>
      <c r="C157" s="33" t="s">
        <v>361</v>
      </c>
      <c r="D157" s="40" t="s">
        <v>1064</v>
      </c>
      <c r="E157" s="32" t="s">
        <v>360</v>
      </c>
      <c r="F157" s="34" t="s">
        <v>343</v>
      </c>
      <c r="G157" s="2" t="s">
        <v>7879</v>
      </c>
      <c r="H157" s="32"/>
      <c r="I157" s="32"/>
      <c r="J157" s="46" t="s">
        <v>1099</v>
      </c>
      <c r="K157" s="46" t="s">
        <v>999</v>
      </c>
      <c r="L157" s="175">
        <v>2108</v>
      </c>
      <c r="M157" s="28"/>
      <c r="N157" s="28"/>
      <c r="O157" s="19"/>
      <c r="P157" s="22">
        <v>1</v>
      </c>
      <c r="Q157" s="22"/>
      <c r="R157" s="22"/>
      <c r="S157" s="22"/>
      <c r="T157" s="22"/>
      <c r="U157" s="22"/>
      <c r="V157" s="16"/>
      <c r="W157" s="16"/>
      <c r="X157" s="6"/>
      <c r="Y157" s="28"/>
    </row>
    <row r="158" spans="1:25" s="31" customFormat="1" ht="51" x14ac:dyDescent="0.25">
      <c r="A158" s="57">
        <f t="shared" si="2"/>
        <v>153</v>
      </c>
      <c r="B158" s="2"/>
      <c r="C158" s="33" t="s">
        <v>363</v>
      </c>
      <c r="D158" s="40" t="s">
        <v>1064</v>
      </c>
      <c r="E158" s="32" t="s">
        <v>362</v>
      </c>
      <c r="F158" s="34" t="s">
        <v>343</v>
      </c>
      <c r="G158" s="2" t="s">
        <v>7879</v>
      </c>
      <c r="H158" s="32"/>
      <c r="I158" s="32"/>
      <c r="J158" s="46" t="s">
        <v>1068</v>
      </c>
      <c r="K158" s="18">
        <v>40070</v>
      </c>
      <c r="L158" s="175">
        <v>1916</v>
      </c>
      <c r="M158" s="28"/>
      <c r="N158" s="28"/>
      <c r="O158" s="19"/>
      <c r="P158" s="22">
        <v>1</v>
      </c>
      <c r="Q158" s="22"/>
      <c r="R158" s="22"/>
      <c r="S158" s="22"/>
      <c r="T158" s="22"/>
      <c r="U158" s="22"/>
      <c r="V158" s="16"/>
      <c r="W158" s="16"/>
      <c r="X158" s="6"/>
      <c r="Y158" s="28"/>
    </row>
    <row r="159" spans="1:25" s="31" customFormat="1" ht="51" x14ac:dyDescent="0.25">
      <c r="A159" s="57">
        <f t="shared" si="2"/>
        <v>154</v>
      </c>
      <c r="B159" s="2"/>
      <c r="C159" s="33" t="s">
        <v>365</v>
      </c>
      <c r="D159" s="40" t="s">
        <v>1064</v>
      </c>
      <c r="E159" s="32" t="s">
        <v>364</v>
      </c>
      <c r="F159" s="34" t="s">
        <v>343</v>
      </c>
      <c r="G159" s="2" t="s">
        <v>7879</v>
      </c>
      <c r="H159" s="32"/>
      <c r="I159" s="32"/>
      <c r="J159" s="46" t="s">
        <v>1128</v>
      </c>
      <c r="K159" s="18">
        <v>40070</v>
      </c>
      <c r="L159" s="175">
        <v>1736</v>
      </c>
      <c r="M159" s="28"/>
      <c r="N159" s="28"/>
      <c r="O159" s="19"/>
      <c r="P159" s="22">
        <v>1</v>
      </c>
      <c r="Q159" s="22"/>
      <c r="R159" s="22"/>
      <c r="S159" s="22"/>
      <c r="T159" s="22"/>
      <c r="U159" s="22"/>
      <c r="V159" s="16"/>
      <c r="W159" s="16"/>
      <c r="X159" s="6"/>
      <c r="Y159" s="28"/>
    </row>
    <row r="160" spans="1:25" s="31" customFormat="1" ht="51" x14ac:dyDescent="0.25">
      <c r="A160" s="57">
        <f t="shared" si="2"/>
        <v>155</v>
      </c>
      <c r="B160" s="2"/>
      <c r="C160" s="33" t="s">
        <v>367</v>
      </c>
      <c r="D160" s="40" t="s">
        <v>1064</v>
      </c>
      <c r="E160" s="32" t="s">
        <v>366</v>
      </c>
      <c r="F160" s="34" t="s">
        <v>343</v>
      </c>
      <c r="G160" s="2" t="s">
        <v>7879</v>
      </c>
      <c r="H160" s="32"/>
      <c r="I160" s="32"/>
      <c r="J160" s="46" t="s">
        <v>1105</v>
      </c>
      <c r="K160" s="18">
        <v>40070</v>
      </c>
      <c r="L160" s="175">
        <v>89</v>
      </c>
      <c r="M160" s="28"/>
      <c r="N160" s="28"/>
      <c r="O160" s="19"/>
      <c r="P160" s="22">
        <v>1</v>
      </c>
      <c r="Q160" s="22"/>
      <c r="R160" s="22"/>
      <c r="S160" s="22"/>
      <c r="T160" s="22"/>
      <c r="U160" s="22"/>
      <c r="V160" s="16"/>
      <c r="W160" s="16"/>
      <c r="X160" s="6"/>
      <c r="Y160" s="28"/>
    </row>
    <row r="161" spans="1:25" s="31" customFormat="1" ht="51" x14ac:dyDescent="0.25">
      <c r="A161" s="57">
        <f t="shared" si="2"/>
        <v>156</v>
      </c>
      <c r="B161" s="2"/>
      <c r="C161" s="33" t="s">
        <v>369</v>
      </c>
      <c r="D161" s="40" t="s">
        <v>1064</v>
      </c>
      <c r="E161" s="52" t="s">
        <v>368</v>
      </c>
      <c r="F161" s="34" t="s">
        <v>343</v>
      </c>
      <c r="G161" s="2" t="s">
        <v>7879</v>
      </c>
      <c r="H161" s="52"/>
      <c r="I161" s="52"/>
      <c r="J161" s="46" t="s">
        <v>1106</v>
      </c>
      <c r="K161" s="18">
        <v>40192</v>
      </c>
      <c r="L161" s="175">
        <v>1695</v>
      </c>
      <c r="M161" s="28"/>
      <c r="N161" s="28"/>
      <c r="O161" s="19"/>
      <c r="P161" s="22">
        <v>1</v>
      </c>
      <c r="Q161" s="22"/>
      <c r="R161" s="22"/>
      <c r="S161" s="22"/>
      <c r="T161" s="22"/>
      <c r="U161" s="22"/>
      <c r="V161" s="16"/>
      <c r="W161" s="16"/>
      <c r="X161" s="6"/>
      <c r="Y161" s="28"/>
    </row>
    <row r="162" spans="1:25" s="31" customFormat="1" ht="51" x14ac:dyDescent="0.25">
      <c r="A162" s="57">
        <f t="shared" si="2"/>
        <v>157</v>
      </c>
      <c r="B162" s="2"/>
      <c r="C162" s="33" t="s">
        <v>371</v>
      </c>
      <c r="D162" s="40" t="s">
        <v>1064</v>
      </c>
      <c r="E162" s="32" t="s">
        <v>370</v>
      </c>
      <c r="F162" s="34" t="s">
        <v>343</v>
      </c>
      <c r="G162" s="2" t="s">
        <v>7879</v>
      </c>
      <c r="H162" s="32"/>
      <c r="I162" s="32"/>
      <c r="J162" s="46" t="s">
        <v>1065</v>
      </c>
      <c r="K162" s="46" t="s">
        <v>999</v>
      </c>
      <c r="L162" s="175">
        <v>3880</v>
      </c>
      <c r="M162" s="28"/>
      <c r="N162" s="28"/>
      <c r="O162" s="19"/>
      <c r="P162" s="22">
        <v>1</v>
      </c>
      <c r="Q162" s="22"/>
      <c r="R162" s="22"/>
      <c r="S162" s="22"/>
      <c r="T162" s="22"/>
      <c r="U162" s="22"/>
      <c r="V162" s="16"/>
      <c r="W162" s="16"/>
      <c r="X162" s="6"/>
      <c r="Y162" s="28"/>
    </row>
    <row r="163" spans="1:25" s="31" customFormat="1" ht="51" x14ac:dyDescent="0.25">
      <c r="A163" s="57">
        <f t="shared" si="2"/>
        <v>158</v>
      </c>
      <c r="B163" s="2"/>
      <c r="C163" s="33" t="s">
        <v>373</v>
      </c>
      <c r="D163" s="40" t="s">
        <v>1064</v>
      </c>
      <c r="E163" s="32" t="s">
        <v>372</v>
      </c>
      <c r="F163" s="34" t="s">
        <v>343</v>
      </c>
      <c r="G163" s="2" t="s">
        <v>7879</v>
      </c>
      <c r="H163" s="32"/>
      <c r="I163" s="32"/>
      <c r="J163" s="46" t="s">
        <v>1133</v>
      </c>
      <c r="K163" s="18">
        <v>40070</v>
      </c>
      <c r="L163" s="175">
        <v>1041</v>
      </c>
      <c r="M163" s="28"/>
      <c r="N163" s="28"/>
      <c r="O163" s="19"/>
      <c r="P163" s="22">
        <v>1</v>
      </c>
      <c r="Q163" s="22"/>
      <c r="R163" s="22"/>
      <c r="S163" s="22"/>
      <c r="T163" s="22"/>
      <c r="U163" s="22"/>
      <c r="V163" s="16"/>
      <c r="W163" s="16"/>
      <c r="X163" s="6"/>
      <c r="Y163" s="28"/>
    </row>
    <row r="164" spans="1:25" s="31" customFormat="1" ht="51" x14ac:dyDescent="0.25">
      <c r="A164" s="57">
        <f t="shared" si="2"/>
        <v>159</v>
      </c>
      <c r="B164" s="2"/>
      <c r="C164" s="33" t="s">
        <v>375</v>
      </c>
      <c r="D164" s="40" t="s">
        <v>1064</v>
      </c>
      <c r="E164" s="32" t="s">
        <v>374</v>
      </c>
      <c r="F164" s="34" t="s">
        <v>343</v>
      </c>
      <c r="G164" s="2" t="s">
        <v>7879</v>
      </c>
      <c r="H164" s="32"/>
      <c r="I164" s="32"/>
      <c r="J164" s="46" t="s">
        <v>1134</v>
      </c>
      <c r="K164" s="18">
        <v>40070</v>
      </c>
      <c r="L164" s="175">
        <v>1478</v>
      </c>
      <c r="M164" s="28"/>
      <c r="N164" s="28"/>
      <c r="O164" s="19"/>
      <c r="P164" s="22">
        <v>1</v>
      </c>
      <c r="Q164" s="22"/>
      <c r="R164" s="22"/>
      <c r="S164" s="22"/>
      <c r="T164" s="22"/>
      <c r="U164" s="22"/>
      <c r="V164" s="16"/>
      <c r="W164" s="16"/>
      <c r="X164" s="6"/>
      <c r="Y164" s="28"/>
    </row>
    <row r="165" spans="1:25" s="31" customFormat="1" ht="51" x14ac:dyDescent="0.25">
      <c r="A165" s="57">
        <f t="shared" si="2"/>
        <v>160</v>
      </c>
      <c r="B165" s="2"/>
      <c r="C165" s="33" t="s">
        <v>377</v>
      </c>
      <c r="D165" s="40" t="s">
        <v>1009</v>
      </c>
      <c r="E165" s="32" t="s">
        <v>376</v>
      </c>
      <c r="F165" s="34" t="s">
        <v>378</v>
      </c>
      <c r="G165" s="2" t="s">
        <v>7879</v>
      </c>
      <c r="H165" s="32"/>
      <c r="I165" s="32"/>
      <c r="J165" s="46" t="s">
        <v>1170</v>
      </c>
      <c r="K165" s="18">
        <v>40018</v>
      </c>
      <c r="L165" s="175">
        <v>1805</v>
      </c>
      <c r="M165" s="28"/>
      <c r="N165" s="28"/>
      <c r="O165" s="19"/>
      <c r="P165" s="22">
        <v>1</v>
      </c>
      <c r="Q165" s="22"/>
      <c r="R165" s="22"/>
      <c r="S165" s="22"/>
      <c r="T165" s="22"/>
      <c r="U165" s="22"/>
      <c r="V165" s="16"/>
      <c r="W165" s="16"/>
      <c r="X165" s="6"/>
      <c r="Y165" s="28"/>
    </row>
    <row r="166" spans="1:25" s="31" customFormat="1" ht="51" x14ac:dyDescent="0.25">
      <c r="A166" s="57">
        <f t="shared" si="2"/>
        <v>161</v>
      </c>
      <c r="B166" s="2"/>
      <c r="C166" s="33" t="s">
        <v>377</v>
      </c>
      <c r="D166" s="40" t="s">
        <v>1009</v>
      </c>
      <c r="E166" s="32" t="s">
        <v>379</v>
      </c>
      <c r="F166" s="34" t="s">
        <v>378</v>
      </c>
      <c r="G166" s="2" t="s">
        <v>7879</v>
      </c>
      <c r="H166" s="32"/>
      <c r="I166" s="32"/>
      <c r="J166" s="46" t="s">
        <v>1054</v>
      </c>
      <c r="K166" s="18">
        <v>40018</v>
      </c>
      <c r="L166" s="175">
        <v>9416</v>
      </c>
      <c r="M166" s="28"/>
      <c r="N166" s="28"/>
      <c r="O166" s="19"/>
      <c r="P166" s="22">
        <v>1</v>
      </c>
      <c r="Q166" s="22"/>
      <c r="R166" s="22"/>
      <c r="S166" s="22"/>
      <c r="T166" s="22"/>
      <c r="U166" s="22"/>
      <c r="V166" s="16"/>
      <c r="W166" s="16"/>
      <c r="X166" s="6"/>
      <c r="Y166" s="28"/>
    </row>
    <row r="167" spans="1:25" s="31" customFormat="1" ht="51" x14ac:dyDescent="0.25">
      <c r="A167" s="57">
        <f t="shared" si="2"/>
        <v>162</v>
      </c>
      <c r="B167" s="2"/>
      <c r="C167" s="33" t="s">
        <v>377</v>
      </c>
      <c r="D167" s="40" t="s">
        <v>1009</v>
      </c>
      <c r="E167" s="32" t="s">
        <v>683</v>
      </c>
      <c r="F167" s="34" t="s">
        <v>378</v>
      </c>
      <c r="G167" s="2" t="s">
        <v>7879</v>
      </c>
      <c r="H167" s="32"/>
      <c r="I167" s="32"/>
      <c r="J167" s="46" t="s">
        <v>1010</v>
      </c>
      <c r="K167" s="18">
        <v>40018</v>
      </c>
      <c r="L167" s="175">
        <v>2188</v>
      </c>
      <c r="M167" s="28"/>
      <c r="N167" s="28"/>
      <c r="O167" s="19"/>
      <c r="P167" s="22">
        <v>1</v>
      </c>
      <c r="Q167" s="22"/>
      <c r="R167" s="22"/>
      <c r="S167" s="22"/>
      <c r="T167" s="22"/>
      <c r="U167" s="22"/>
      <c r="V167" s="16"/>
      <c r="W167" s="16"/>
      <c r="X167" s="6"/>
      <c r="Y167" s="28"/>
    </row>
    <row r="168" spans="1:25" s="31" customFormat="1" ht="51" x14ac:dyDescent="0.25">
      <c r="A168" s="57">
        <f t="shared" si="2"/>
        <v>163</v>
      </c>
      <c r="B168" s="2"/>
      <c r="C168" s="33" t="s">
        <v>377</v>
      </c>
      <c r="D168" s="40" t="s">
        <v>1009</v>
      </c>
      <c r="E168" s="32" t="s">
        <v>380</v>
      </c>
      <c r="F168" s="34" t="s">
        <v>378</v>
      </c>
      <c r="G168" s="2" t="s">
        <v>7879</v>
      </c>
      <c r="H168" s="32"/>
      <c r="I168" s="32"/>
      <c r="J168" s="46" t="s">
        <v>1179</v>
      </c>
      <c r="K168" s="18">
        <v>40018</v>
      </c>
      <c r="L168" s="175">
        <v>1992</v>
      </c>
      <c r="M168" s="28"/>
      <c r="N168" s="28"/>
      <c r="O168" s="19"/>
      <c r="P168" s="22">
        <v>1</v>
      </c>
      <c r="Q168" s="22"/>
      <c r="R168" s="22"/>
      <c r="S168" s="22"/>
      <c r="T168" s="22"/>
      <c r="U168" s="22"/>
      <c r="V168" s="16"/>
      <c r="W168" s="16"/>
      <c r="X168" s="6"/>
      <c r="Y168" s="28"/>
    </row>
    <row r="169" spans="1:25" s="31" customFormat="1" ht="51" x14ac:dyDescent="0.25">
      <c r="A169" s="57">
        <f t="shared" si="2"/>
        <v>164</v>
      </c>
      <c r="B169" s="2"/>
      <c r="C169" s="33" t="s">
        <v>377</v>
      </c>
      <c r="D169" s="40" t="s">
        <v>1009</v>
      </c>
      <c r="E169" s="32" t="s">
        <v>381</v>
      </c>
      <c r="F169" s="34" t="s">
        <v>378</v>
      </c>
      <c r="G169" s="2" t="s">
        <v>7879</v>
      </c>
      <c r="H169" s="32"/>
      <c r="I169" s="32"/>
      <c r="J169" s="46" t="s">
        <v>1022</v>
      </c>
      <c r="K169" s="18">
        <v>40018</v>
      </c>
      <c r="L169" s="175">
        <v>1890</v>
      </c>
      <c r="M169" s="28"/>
      <c r="N169" s="28"/>
      <c r="O169" s="19"/>
      <c r="P169" s="22">
        <v>1</v>
      </c>
      <c r="Q169" s="22"/>
      <c r="R169" s="22"/>
      <c r="S169" s="22"/>
      <c r="T169" s="22"/>
      <c r="U169" s="22"/>
      <c r="V169" s="16"/>
      <c r="W169" s="16"/>
      <c r="X169" s="6"/>
      <c r="Y169" s="28"/>
    </row>
    <row r="170" spans="1:25" s="31" customFormat="1" ht="51" x14ac:dyDescent="0.25">
      <c r="A170" s="57">
        <f t="shared" si="2"/>
        <v>165</v>
      </c>
      <c r="B170" s="2"/>
      <c r="C170" s="33" t="s">
        <v>377</v>
      </c>
      <c r="D170" s="40" t="s">
        <v>1009</v>
      </c>
      <c r="E170" s="32" t="s">
        <v>382</v>
      </c>
      <c r="F170" s="34" t="s">
        <v>378</v>
      </c>
      <c r="G170" s="2" t="s">
        <v>7879</v>
      </c>
      <c r="H170" s="32"/>
      <c r="I170" s="32"/>
      <c r="J170" s="46" t="s">
        <v>1180</v>
      </c>
      <c r="K170" s="18">
        <v>40018</v>
      </c>
      <c r="L170" s="175">
        <v>3957</v>
      </c>
      <c r="M170" s="28"/>
      <c r="N170" s="28"/>
      <c r="O170" s="19"/>
      <c r="P170" s="22">
        <v>1</v>
      </c>
      <c r="Q170" s="22"/>
      <c r="R170" s="22"/>
      <c r="S170" s="22"/>
      <c r="T170" s="22"/>
      <c r="U170" s="22"/>
      <c r="V170" s="16"/>
      <c r="W170" s="16"/>
      <c r="X170" s="6"/>
      <c r="Y170" s="28"/>
    </row>
    <row r="171" spans="1:25" s="31" customFormat="1" ht="51" x14ac:dyDescent="0.25">
      <c r="A171" s="57">
        <f t="shared" si="2"/>
        <v>166</v>
      </c>
      <c r="B171" s="2"/>
      <c r="C171" s="33" t="s">
        <v>377</v>
      </c>
      <c r="D171" s="40" t="s">
        <v>1009</v>
      </c>
      <c r="E171" s="32" t="s">
        <v>383</v>
      </c>
      <c r="F171" s="34" t="s">
        <v>378</v>
      </c>
      <c r="G171" s="2" t="s">
        <v>7879</v>
      </c>
      <c r="H171" s="32"/>
      <c r="I171" s="32"/>
      <c r="J171" s="46" t="s">
        <v>1028</v>
      </c>
      <c r="K171" s="18">
        <v>40018</v>
      </c>
      <c r="L171" s="175">
        <v>5061</v>
      </c>
      <c r="M171" s="28"/>
      <c r="N171" s="28"/>
      <c r="O171" s="19"/>
      <c r="P171" s="22">
        <v>1</v>
      </c>
      <c r="Q171" s="22"/>
      <c r="R171" s="22"/>
      <c r="S171" s="22"/>
      <c r="T171" s="22"/>
      <c r="U171" s="22"/>
      <c r="V171" s="16"/>
      <c r="W171" s="16"/>
      <c r="X171" s="6"/>
      <c r="Y171" s="28"/>
    </row>
    <row r="172" spans="1:25" s="31" customFormat="1" ht="51" x14ac:dyDescent="0.25">
      <c r="A172" s="57">
        <f t="shared" si="2"/>
        <v>167</v>
      </c>
      <c r="B172" s="2"/>
      <c r="C172" s="33" t="s">
        <v>385</v>
      </c>
      <c r="D172" s="8" t="s">
        <v>868</v>
      </c>
      <c r="E172" s="32" t="s">
        <v>384</v>
      </c>
      <c r="F172" s="34" t="s">
        <v>386</v>
      </c>
      <c r="G172" s="2" t="s">
        <v>7879</v>
      </c>
      <c r="H172" s="32"/>
      <c r="I172" s="32"/>
      <c r="J172" s="6" t="s">
        <v>896</v>
      </c>
      <c r="K172" s="18">
        <v>40192</v>
      </c>
      <c r="L172" s="175">
        <v>2368</v>
      </c>
      <c r="M172" s="28"/>
      <c r="N172" s="28"/>
      <c r="O172" s="19"/>
      <c r="P172" s="22">
        <v>1</v>
      </c>
      <c r="Q172" s="22"/>
      <c r="R172" s="22"/>
      <c r="S172" s="22"/>
      <c r="T172" s="22"/>
      <c r="U172" s="22"/>
      <c r="V172" s="16"/>
      <c r="W172" s="16"/>
      <c r="X172" s="6"/>
      <c r="Y172" s="28"/>
    </row>
    <row r="173" spans="1:25" s="31" customFormat="1" ht="51" x14ac:dyDescent="0.25">
      <c r="A173" s="57">
        <f t="shared" si="2"/>
        <v>168</v>
      </c>
      <c r="B173" s="2"/>
      <c r="C173" s="33" t="s">
        <v>385</v>
      </c>
      <c r="D173" s="40" t="s">
        <v>868</v>
      </c>
      <c r="E173" s="52" t="s">
        <v>387</v>
      </c>
      <c r="F173" s="34" t="s">
        <v>386</v>
      </c>
      <c r="G173" s="2" t="s">
        <v>7879</v>
      </c>
      <c r="H173" s="52"/>
      <c r="I173" s="52"/>
      <c r="J173" s="46" t="s">
        <v>998</v>
      </c>
      <c r="K173" s="48">
        <v>40079</v>
      </c>
      <c r="L173" s="175">
        <v>4663</v>
      </c>
      <c r="M173" s="28"/>
      <c r="N173" s="28"/>
      <c r="O173" s="19"/>
      <c r="P173" s="22">
        <v>1</v>
      </c>
      <c r="Q173" s="22"/>
      <c r="R173" s="22"/>
      <c r="S173" s="22"/>
      <c r="T173" s="22"/>
      <c r="U173" s="22"/>
      <c r="V173" s="16"/>
      <c r="W173" s="16"/>
      <c r="X173" s="6"/>
      <c r="Y173" s="28"/>
    </row>
    <row r="174" spans="1:25" s="31" customFormat="1" ht="51" x14ac:dyDescent="0.25">
      <c r="A174" s="57">
        <f t="shared" si="2"/>
        <v>169</v>
      </c>
      <c r="B174" s="2"/>
      <c r="C174" s="33" t="s">
        <v>385</v>
      </c>
      <c r="D174" s="8" t="s">
        <v>868</v>
      </c>
      <c r="E174" s="52" t="s">
        <v>388</v>
      </c>
      <c r="F174" s="34" t="s">
        <v>386</v>
      </c>
      <c r="G174" s="2" t="s">
        <v>7879</v>
      </c>
      <c r="H174" s="52"/>
      <c r="I174" s="52"/>
      <c r="J174" s="6" t="s">
        <v>900</v>
      </c>
      <c r="K174" s="18">
        <v>40192</v>
      </c>
      <c r="L174" s="175">
        <v>1515</v>
      </c>
      <c r="M174" s="28"/>
      <c r="N174" s="28"/>
      <c r="O174" s="19"/>
      <c r="P174" s="22">
        <v>1</v>
      </c>
      <c r="Q174" s="22"/>
      <c r="R174" s="22"/>
      <c r="S174" s="22"/>
      <c r="T174" s="22"/>
      <c r="U174" s="22"/>
      <c r="V174" s="16"/>
      <c r="W174" s="16"/>
      <c r="X174" s="6"/>
      <c r="Y174" s="28"/>
    </row>
    <row r="175" spans="1:25" s="31" customFormat="1" ht="51" x14ac:dyDescent="0.25">
      <c r="A175" s="57">
        <f t="shared" si="2"/>
        <v>170</v>
      </c>
      <c r="B175" s="2"/>
      <c r="C175" s="33" t="s">
        <v>385</v>
      </c>
      <c r="D175" s="8" t="s">
        <v>868</v>
      </c>
      <c r="E175" s="52" t="s">
        <v>389</v>
      </c>
      <c r="F175" s="34" t="s">
        <v>386</v>
      </c>
      <c r="G175" s="2" t="s">
        <v>7879</v>
      </c>
      <c r="H175" s="52"/>
      <c r="I175" s="52"/>
      <c r="J175" s="6" t="s">
        <v>875</v>
      </c>
      <c r="K175" s="18">
        <v>40192</v>
      </c>
      <c r="L175" s="175">
        <v>1840</v>
      </c>
      <c r="M175" s="28"/>
      <c r="N175" s="28"/>
      <c r="O175" s="19"/>
      <c r="P175" s="22">
        <v>1</v>
      </c>
      <c r="Q175" s="22"/>
      <c r="R175" s="22"/>
      <c r="S175" s="22"/>
      <c r="T175" s="22"/>
      <c r="U175" s="22"/>
      <c r="V175" s="16"/>
      <c r="W175" s="16"/>
      <c r="X175" s="6"/>
      <c r="Y175" s="28"/>
    </row>
    <row r="176" spans="1:25" s="31" customFormat="1" ht="51" x14ac:dyDescent="0.25">
      <c r="A176" s="57">
        <f t="shared" si="2"/>
        <v>171</v>
      </c>
      <c r="B176" s="2"/>
      <c r="C176" s="33" t="s">
        <v>385</v>
      </c>
      <c r="D176" s="8" t="s">
        <v>868</v>
      </c>
      <c r="E176" s="52" t="s">
        <v>677</v>
      </c>
      <c r="F176" s="34" t="s">
        <v>386</v>
      </c>
      <c r="G176" s="2" t="s">
        <v>7879</v>
      </c>
      <c r="H176" s="52"/>
      <c r="I176" s="52"/>
      <c r="J176" s="6" t="s">
        <v>879</v>
      </c>
      <c r="K176" s="18">
        <v>40192</v>
      </c>
      <c r="L176" s="175">
        <v>3338</v>
      </c>
      <c r="M176" s="28"/>
      <c r="N176" s="28"/>
      <c r="O176" s="19"/>
      <c r="P176" s="22">
        <v>1</v>
      </c>
      <c r="Q176" s="22"/>
      <c r="R176" s="22"/>
      <c r="S176" s="22"/>
      <c r="T176" s="22"/>
      <c r="U176" s="22"/>
      <c r="V176" s="16"/>
      <c r="W176" s="16"/>
      <c r="X176" s="6"/>
      <c r="Y176" s="28"/>
    </row>
    <row r="177" spans="1:25" s="31" customFormat="1" ht="51" x14ac:dyDescent="0.25">
      <c r="A177" s="57">
        <f t="shared" si="2"/>
        <v>172</v>
      </c>
      <c r="B177" s="2"/>
      <c r="C177" s="33" t="s">
        <v>385</v>
      </c>
      <c r="D177" s="8" t="s">
        <v>868</v>
      </c>
      <c r="E177" s="52" t="s">
        <v>390</v>
      </c>
      <c r="F177" s="34" t="s">
        <v>386</v>
      </c>
      <c r="G177" s="2" t="s">
        <v>7879</v>
      </c>
      <c r="H177" s="52"/>
      <c r="I177" s="52"/>
      <c r="J177" s="6" t="s">
        <v>869</v>
      </c>
      <c r="K177" s="18">
        <v>40192</v>
      </c>
      <c r="L177" s="175">
        <v>561</v>
      </c>
      <c r="M177" s="28"/>
      <c r="N177" s="28"/>
      <c r="O177" s="19"/>
      <c r="P177" s="22">
        <v>1</v>
      </c>
      <c r="Q177" s="22"/>
      <c r="R177" s="22"/>
      <c r="S177" s="22"/>
      <c r="T177" s="22"/>
      <c r="U177" s="22"/>
      <c r="V177" s="16"/>
      <c r="W177" s="16"/>
      <c r="X177" s="6"/>
      <c r="Y177" s="28"/>
    </row>
    <row r="178" spans="1:25" s="31" customFormat="1" ht="51" x14ac:dyDescent="0.25">
      <c r="A178" s="57">
        <f t="shared" si="2"/>
        <v>173</v>
      </c>
      <c r="B178" s="2"/>
      <c r="C178" s="33" t="s">
        <v>385</v>
      </c>
      <c r="D178" s="8" t="s">
        <v>868</v>
      </c>
      <c r="E178" s="32" t="s">
        <v>676</v>
      </c>
      <c r="F178" s="34" t="s">
        <v>386</v>
      </c>
      <c r="G178" s="2" t="s">
        <v>7879</v>
      </c>
      <c r="H178" s="32"/>
      <c r="I178" s="32"/>
      <c r="J178" s="6" t="s">
        <v>873</v>
      </c>
      <c r="K178" s="18">
        <v>40192</v>
      </c>
      <c r="L178" s="175">
        <v>279</v>
      </c>
      <c r="M178" s="28"/>
      <c r="N178" s="28"/>
      <c r="O178" s="19"/>
      <c r="P178" s="22">
        <v>1</v>
      </c>
      <c r="Q178" s="22"/>
      <c r="R178" s="22"/>
      <c r="S178" s="22"/>
      <c r="T178" s="22"/>
      <c r="U178" s="22"/>
      <c r="V178" s="16"/>
      <c r="W178" s="16"/>
      <c r="X178" s="6"/>
      <c r="Y178" s="28"/>
    </row>
    <row r="179" spans="1:25" s="31" customFormat="1" ht="51" x14ac:dyDescent="0.25">
      <c r="A179" s="57">
        <f t="shared" si="2"/>
        <v>174</v>
      </c>
      <c r="B179" s="2"/>
      <c r="C179" s="33" t="s">
        <v>392</v>
      </c>
      <c r="D179" s="40" t="s">
        <v>1258</v>
      </c>
      <c r="E179" s="32" t="s">
        <v>391</v>
      </c>
      <c r="F179" s="34" t="s">
        <v>393</v>
      </c>
      <c r="G179" s="2" t="s">
        <v>7879</v>
      </c>
      <c r="H179" s="32"/>
      <c r="I179" s="32"/>
      <c r="J179" s="46" t="s">
        <v>1259</v>
      </c>
      <c r="K179" s="18">
        <v>39953</v>
      </c>
      <c r="L179" s="175">
        <v>264</v>
      </c>
      <c r="M179" s="28"/>
      <c r="N179" s="28"/>
      <c r="O179" s="19"/>
      <c r="P179" s="22">
        <v>35143.68</v>
      </c>
      <c r="Q179" s="22"/>
      <c r="R179" s="22"/>
      <c r="S179" s="22"/>
      <c r="T179" s="22"/>
      <c r="U179" s="22"/>
      <c r="V179" s="16"/>
      <c r="W179" s="16"/>
      <c r="X179" s="6"/>
      <c r="Y179" s="28"/>
    </row>
    <row r="180" spans="1:25" s="31" customFormat="1" ht="30.75" customHeight="1" x14ac:dyDescent="0.25">
      <c r="A180" s="57">
        <f t="shared" si="2"/>
        <v>175</v>
      </c>
      <c r="B180" s="2"/>
      <c r="C180" s="33" t="s">
        <v>392</v>
      </c>
      <c r="D180" s="40" t="s">
        <v>1049</v>
      </c>
      <c r="E180" s="32" t="s">
        <v>394</v>
      </c>
      <c r="F180" s="34" t="s">
        <v>393</v>
      </c>
      <c r="G180" s="2" t="s">
        <v>7879</v>
      </c>
      <c r="H180" s="32"/>
      <c r="I180" s="32"/>
      <c r="J180" s="46" t="s">
        <v>1050</v>
      </c>
      <c r="K180" s="18">
        <v>39953</v>
      </c>
      <c r="L180" s="177">
        <v>3133</v>
      </c>
      <c r="M180" s="28"/>
      <c r="N180" s="28"/>
      <c r="O180" s="19"/>
      <c r="P180" s="22">
        <v>42546.14</v>
      </c>
      <c r="Q180" s="22"/>
      <c r="R180" s="22"/>
      <c r="S180" s="22"/>
      <c r="T180" s="22"/>
      <c r="U180" s="22"/>
      <c r="V180" s="16"/>
      <c r="W180" s="16"/>
      <c r="X180" s="6"/>
      <c r="Y180" s="28"/>
    </row>
    <row r="181" spans="1:25" s="31" customFormat="1" ht="51" x14ac:dyDescent="0.25">
      <c r="A181" s="57">
        <f t="shared" si="2"/>
        <v>176</v>
      </c>
      <c r="B181" s="2"/>
      <c r="C181" s="33" t="s">
        <v>395</v>
      </c>
      <c r="D181" s="40" t="s">
        <v>1258</v>
      </c>
      <c r="E181" s="32" t="s">
        <v>692</v>
      </c>
      <c r="F181" s="34" t="s">
        <v>393</v>
      </c>
      <c r="G181" s="2" t="s">
        <v>7879</v>
      </c>
      <c r="H181" s="32"/>
      <c r="I181" s="32"/>
      <c r="J181" s="46" t="s">
        <v>1263</v>
      </c>
      <c r="K181" s="18">
        <v>39953</v>
      </c>
      <c r="L181" s="175">
        <v>290</v>
      </c>
      <c r="M181" s="28"/>
      <c r="N181" s="28"/>
      <c r="O181" s="19"/>
      <c r="P181" s="22">
        <v>65157.2</v>
      </c>
      <c r="Q181" s="22"/>
      <c r="R181" s="22"/>
      <c r="S181" s="22"/>
      <c r="T181" s="22"/>
      <c r="U181" s="22"/>
      <c r="V181" s="16"/>
      <c r="W181" s="16"/>
      <c r="X181" s="6"/>
      <c r="Y181" s="28"/>
    </row>
    <row r="182" spans="1:25" s="31" customFormat="1" ht="51" x14ac:dyDescent="0.25">
      <c r="A182" s="57">
        <f t="shared" si="2"/>
        <v>177</v>
      </c>
      <c r="B182" s="2"/>
      <c r="C182" s="33" t="s">
        <v>392</v>
      </c>
      <c r="D182" s="40" t="s">
        <v>1258</v>
      </c>
      <c r="E182" s="32" t="s">
        <v>396</v>
      </c>
      <c r="F182" s="34" t="s">
        <v>393</v>
      </c>
      <c r="G182" s="2" t="s">
        <v>7879</v>
      </c>
      <c r="H182" s="32"/>
      <c r="I182" s="32"/>
      <c r="J182" s="46" t="s">
        <v>1273</v>
      </c>
      <c r="K182" s="18">
        <v>39953</v>
      </c>
      <c r="L182" s="175">
        <v>693</v>
      </c>
      <c r="M182" s="28"/>
      <c r="N182" s="28"/>
      <c r="O182" s="19"/>
      <c r="P182" s="22">
        <v>77789.25</v>
      </c>
      <c r="Q182" s="22"/>
      <c r="R182" s="22"/>
      <c r="S182" s="22"/>
      <c r="T182" s="22"/>
      <c r="U182" s="22"/>
      <c r="V182" s="16"/>
      <c r="W182" s="16"/>
      <c r="X182" s="6"/>
      <c r="Y182" s="28"/>
    </row>
    <row r="183" spans="1:25" s="31" customFormat="1" ht="51" x14ac:dyDescent="0.25">
      <c r="A183" s="57">
        <f t="shared" si="2"/>
        <v>178</v>
      </c>
      <c r="B183" s="2"/>
      <c r="C183" s="33" t="s">
        <v>392</v>
      </c>
      <c r="D183" s="40" t="s">
        <v>1258</v>
      </c>
      <c r="E183" s="32" t="s">
        <v>397</v>
      </c>
      <c r="F183" s="34" t="s">
        <v>393</v>
      </c>
      <c r="G183" s="2" t="s">
        <v>7879</v>
      </c>
      <c r="H183" s="32"/>
      <c r="I183" s="32"/>
      <c r="J183" s="46" t="s">
        <v>1282</v>
      </c>
      <c r="K183" s="18">
        <v>39953</v>
      </c>
      <c r="L183" s="175">
        <v>114</v>
      </c>
      <c r="M183" s="28"/>
      <c r="N183" s="28"/>
      <c r="O183" s="19"/>
      <c r="P183" s="22">
        <v>25091.4</v>
      </c>
      <c r="Q183" s="22"/>
      <c r="R183" s="22"/>
      <c r="S183" s="22"/>
      <c r="T183" s="22"/>
      <c r="U183" s="22"/>
      <c r="V183" s="16"/>
      <c r="W183" s="16"/>
      <c r="X183" s="6"/>
      <c r="Y183" s="28"/>
    </row>
    <row r="184" spans="1:25" s="31" customFormat="1" ht="51" x14ac:dyDescent="0.25">
      <c r="A184" s="57">
        <f t="shared" si="2"/>
        <v>179</v>
      </c>
      <c r="B184" s="2"/>
      <c r="C184" s="33" t="s">
        <v>395</v>
      </c>
      <c r="D184" s="40" t="s">
        <v>1258</v>
      </c>
      <c r="E184" s="32" t="s">
        <v>694</v>
      </c>
      <c r="F184" s="34" t="s">
        <v>393</v>
      </c>
      <c r="G184" s="2" t="s">
        <v>7879</v>
      </c>
      <c r="H184" s="32"/>
      <c r="I184" s="32"/>
      <c r="J184" s="46" t="s">
        <v>1283</v>
      </c>
      <c r="K184" s="18">
        <v>39953</v>
      </c>
      <c r="L184" s="175">
        <v>249</v>
      </c>
      <c r="M184" s="28"/>
      <c r="N184" s="28"/>
      <c r="O184" s="19"/>
      <c r="P184" s="22">
        <v>54804.9</v>
      </c>
      <c r="Q184" s="22"/>
      <c r="R184" s="22"/>
      <c r="S184" s="22"/>
      <c r="T184" s="22"/>
      <c r="U184" s="22"/>
      <c r="V184" s="16"/>
      <c r="W184" s="16"/>
      <c r="X184" s="6"/>
      <c r="Y184" s="28"/>
    </row>
    <row r="185" spans="1:25" s="31" customFormat="1" ht="51" x14ac:dyDescent="0.25">
      <c r="A185" s="57">
        <f t="shared" si="2"/>
        <v>180</v>
      </c>
      <c r="B185" s="2"/>
      <c r="C185" s="33" t="s">
        <v>392</v>
      </c>
      <c r="D185" s="40" t="s">
        <v>1049</v>
      </c>
      <c r="E185" s="32" t="s">
        <v>398</v>
      </c>
      <c r="F185" s="34" t="s">
        <v>393</v>
      </c>
      <c r="G185" s="2" t="s">
        <v>7879</v>
      </c>
      <c r="H185" s="32"/>
      <c r="I185" s="32"/>
      <c r="J185" s="46" t="s">
        <v>1299</v>
      </c>
      <c r="K185" s="18">
        <v>39953</v>
      </c>
      <c r="L185" s="175">
        <v>1105</v>
      </c>
      <c r="M185" s="28"/>
      <c r="N185" s="28"/>
      <c r="O185" s="19"/>
      <c r="P185" s="22">
        <v>128080.55</v>
      </c>
      <c r="Q185" s="22"/>
      <c r="R185" s="22"/>
      <c r="S185" s="22"/>
      <c r="T185" s="22"/>
      <c r="U185" s="22"/>
      <c r="V185" s="16"/>
      <c r="W185" s="16"/>
      <c r="X185" s="6"/>
      <c r="Y185" s="28"/>
    </row>
    <row r="186" spans="1:25" s="31" customFormat="1" ht="51" x14ac:dyDescent="0.25">
      <c r="A186" s="57">
        <f t="shared" si="2"/>
        <v>181</v>
      </c>
      <c r="B186" s="2"/>
      <c r="C186" s="33" t="s">
        <v>395</v>
      </c>
      <c r="D186" s="40" t="s">
        <v>1305</v>
      </c>
      <c r="E186" s="32" t="s">
        <v>696</v>
      </c>
      <c r="F186" s="34" t="s">
        <v>393</v>
      </c>
      <c r="G186" s="2" t="s">
        <v>7879</v>
      </c>
      <c r="H186" s="32"/>
      <c r="I186" s="32"/>
      <c r="J186" s="46" t="s">
        <v>1306</v>
      </c>
      <c r="K186" s="18">
        <v>39953</v>
      </c>
      <c r="L186" s="175">
        <v>773</v>
      </c>
      <c r="M186" s="28"/>
      <c r="N186" s="28"/>
      <c r="O186" s="19"/>
      <c r="P186" s="22">
        <v>161935.76999999999</v>
      </c>
      <c r="Q186" s="22"/>
      <c r="R186" s="22"/>
      <c r="S186" s="22"/>
      <c r="T186" s="22"/>
      <c r="U186" s="22"/>
      <c r="V186" s="16"/>
      <c r="W186" s="16"/>
      <c r="X186" s="6"/>
      <c r="Y186" s="28"/>
    </row>
    <row r="187" spans="1:25" s="31" customFormat="1" ht="51" x14ac:dyDescent="0.25">
      <c r="A187" s="57">
        <f t="shared" si="2"/>
        <v>182</v>
      </c>
      <c r="B187" s="2"/>
      <c r="C187" s="33" t="s">
        <v>399</v>
      </c>
      <c r="D187" s="8" t="s">
        <v>1369</v>
      </c>
      <c r="E187" s="32" t="s">
        <v>1360</v>
      </c>
      <c r="F187" s="34" t="s">
        <v>400</v>
      </c>
      <c r="G187" s="2" t="s">
        <v>7879</v>
      </c>
      <c r="H187" s="32"/>
      <c r="I187" s="32"/>
      <c r="J187" s="53"/>
      <c r="K187" s="52"/>
      <c r="L187" s="175">
        <v>2333</v>
      </c>
      <c r="M187" s="28"/>
      <c r="N187" s="28"/>
      <c r="O187" s="19"/>
      <c r="P187" s="22">
        <v>671157.44</v>
      </c>
      <c r="Q187" s="22"/>
      <c r="R187" s="22"/>
      <c r="S187" s="22"/>
      <c r="T187" s="22"/>
      <c r="U187" s="22"/>
      <c r="V187" s="16"/>
      <c r="W187" s="16"/>
      <c r="X187" s="6" t="s">
        <v>1370</v>
      </c>
      <c r="Y187" s="28"/>
    </row>
    <row r="188" spans="1:25" s="31" customFormat="1" ht="51" x14ac:dyDescent="0.25">
      <c r="A188" s="57">
        <f t="shared" si="2"/>
        <v>183</v>
      </c>
      <c r="B188" s="2"/>
      <c r="C188" s="33" t="s">
        <v>399</v>
      </c>
      <c r="D188" s="40" t="s">
        <v>1042</v>
      </c>
      <c r="E188" s="32" t="s">
        <v>1041</v>
      </c>
      <c r="F188" s="34" t="s">
        <v>400</v>
      </c>
      <c r="G188" s="2" t="s">
        <v>7879</v>
      </c>
      <c r="H188" s="32"/>
      <c r="I188" s="32"/>
      <c r="J188" s="46" t="s">
        <v>1043</v>
      </c>
      <c r="K188" s="18">
        <v>39954</v>
      </c>
      <c r="L188" s="175">
        <v>938</v>
      </c>
      <c r="M188" s="28"/>
      <c r="N188" s="28"/>
      <c r="O188" s="19"/>
      <c r="P188" s="22">
        <v>12738.04</v>
      </c>
      <c r="Q188" s="22"/>
      <c r="R188" s="22"/>
      <c r="S188" s="22"/>
      <c r="T188" s="22"/>
      <c r="U188" s="22"/>
      <c r="V188" s="16"/>
      <c r="W188" s="16"/>
      <c r="X188" s="6"/>
      <c r="Y188" s="28"/>
    </row>
    <row r="189" spans="1:25" s="31" customFormat="1" ht="51" x14ac:dyDescent="0.25">
      <c r="A189" s="57">
        <f t="shared" si="2"/>
        <v>184</v>
      </c>
      <c r="B189" s="2"/>
      <c r="C189" s="33" t="s">
        <v>399</v>
      </c>
      <c r="D189" s="40" t="s">
        <v>1042</v>
      </c>
      <c r="E189" s="32" t="s">
        <v>1138</v>
      </c>
      <c r="F189" s="34" t="s">
        <v>400</v>
      </c>
      <c r="G189" s="2" t="s">
        <v>7879</v>
      </c>
      <c r="H189" s="32"/>
      <c r="I189" s="32"/>
      <c r="J189" s="46" t="s">
        <v>1139</v>
      </c>
      <c r="K189" s="18">
        <v>39954</v>
      </c>
      <c r="L189" s="175">
        <v>321</v>
      </c>
      <c r="M189" s="28"/>
      <c r="N189" s="28"/>
      <c r="O189" s="19"/>
      <c r="P189" s="22">
        <v>80137.649999999994</v>
      </c>
      <c r="Q189" s="22"/>
      <c r="R189" s="22"/>
      <c r="S189" s="22"/>
      <c r="T189" s="22"/>
      <c r="U189" s="22"/>
      <c r="V189" s="16"/>
      <c r="W189" s="16"/>
      <c r="X189" s="6"/>
      <c r="Y189" s="28"/>
    </row>
    <row r="190" spans="1:25" s="31" customFormat="1" ht="51" x14ac:dyDescent="0.25">
      <c r="A190" s="57">
        <f t="shared" si="2"/>
        <v>185</v>
      </c>
      <c r="B190" s="2"/>
      <c r="C190" s="33" t="s">
        <v>399</v>
      </c>
      <c r="D190" s="40" t="s">
        <v>1042</v>
      </c>
      <c r="E190" s="32" t="s">
        <v>1126</v>
      </c>
      <c r="F190" s="34" t="s">
        <v>400</v>
      </c>
      <c r="G190" s="2" t="s">
        <v>7879</v>
      </c>
      <c r="H190" s="32"/>
      <c r="I190" s="32"/>
      <c r="J190" s="46" t="s">
        <v>1127</v>
      </c>
      <c r="K190" s="18">
        <v>39954</v>
      </c>
      <c r="L190" s="175">
        <v>1779</v>
      </c>
      <c r="M190" s="28"/>
      <c r="N190" s="28"/>
      <c r="O190" s="19"/>
      <c r="P190" s="22">
        <v>493530.18</v>
      </c>
      <c r="Q190" s="22"/>
      <c r="R190" s="22"/>
      <c r="S190" s="22"/>
      <c r="T190" s="22"/>
      <c r="U190" s="22"/>
      <c r="V190" s="16"/>
      <c r="W190" s="16"/>
      <c r="X190" s="6"/>
      <c r="Y190" s="28"/>
    </row>
    <row r="191" spans="1:25" s="31" customFormat="1" ht="51" x14ac:dyDescent="0.25">
      <c r="A191" s="57">
        <f t="shared" si="2"/>
        <v>186</v>
      </c>
      <c r="B191" s="2"/>
      <c r="C191" s="33" t="s">
        <v>399</v>
      </c>
      <c r="D191" s="40" t="s">
        <v>1039</v>
      </c>
      <c r="E191" s="52" t="s">
        <v>401</v>
      </c>
      <c r="F191" s="54"/>
      <c r="G191" s="2" t="s">
        <v>7879</v>
      </c>
      <c r="H191" s="52"/>
      <c r="I191" s="52"/>
      <c r="J191" s="46" t="s">
        <v>1040</v>
      </c>
      <c r="K191" s="18">
        <v>41880</v>
      </c>
      <c r="L191" s="175">
        <v>1495</v>
      </c>
      <c r="M191" s="28"/>
      <c r="N191" s="28"/>
      <c r="O191" s="19"/>
      <c r="P191" s="22">
        <v>1</v>
      </c>
      <c r="Q191" s="22"/>
      <c r="R191" s="22"/>
      <c r="S191" s="22"/>
      <c r="T191" s="22"/>
      <c r="U191" s="22"/>
      <c r="V191" s="16"/>
      <c r="W191" s="16"/>
      <c r="X191" s="6"/>
      <c r="Y191" s="28"/>
    </row>
    <row r="192" spans="1:25" s="31" customFormat="1" ht="51" x14ac:dyDescent="0.25">
      <c r="A192" s="57">
        <f t="shared" si="2"/>
        <v>187</v>
      </c>
      <c r="B192" s="2"/>
      <c r="C192" s="33" t="s">
        <v>399</v>
      </c>
      <c r="D192" s="40" t="s">
        <v>1042</v>
      </c>
      <c r="E192" s="32" t="s">
        <v>402</v>
      </c>
      <c r="F192" s="34" t="s">
        <v>400</v>
      </c>
      <c r="G192" s="2" t="s">
        <v>7879</v>
      </c>
      <c r="H192" s="32"/>
      <c r="I192" s="32"/>
      <c r="J192" s="46" t="s">
        <v>1151</v>
      </c>
      <c r="K192" s="18">
        <v>39954</v>
      </c>
      <c r="L192" s="175">
        <v>1850</v>
      </c>
      <c r="M192" s="28"/>
      <c r="N192" s="28"/>
      <c r="O192" s="19"/>
      <c r="P192" s="22">
        <v>499093</v>
      </c>
      <c r="Q192" s="22"/>
      <c r="R192" s="22"/>
      <c r="S192" s="22"/>
      <c r="T192" s="22"/>
      <c r="U192" s="22"/>
      <c r="V192" s="16"/>
      <c r="W192" s="16"/>
      <c r="X192" s="6"/>
      <c r="Y192" s="28"/>
    </row>
    <row r="193" spans="1:25" s="31" customFormat="1" ht="51" x14ac:dyDescent="0.25">
      <c r="A193" s="57">
        <f t="shared" si="2"/>
        <v>188</v>
      </c>
      <c r="B193" s="2"/>
      <c r="C193" s="33" t="s">
        <v>399</v>
      </c>
      <c r="D193" s="40" t="s">
        <v>1042</v>
      </c>
      <c r="E193" s="32" t="s">
        <v>403</v>
      </c>
      <c r="F193" s="34" t="s">
        <v>400</v>
      </c>
      <c r="G193" s="2" t="s">
        <v>7879</v>
      </c>
      <c r="H193" s="32"/>
      <c r="I193" s="32"/>
      <c r="J193" s="46" t="s">
        <v>1132</v>
      </c>
      <c r="K193" s="18">
        <v>39954</v>
      </c>
      <c r="L193" s="175">
        <v>2678</v>
      </c>
      <c r="M193" s="28"/>
      <c r="N193" s="28"/>
      <c r="O193" s="19"/>
      <c r="P193" s="22">
        <v>687228.36</v>
      </c>
      <c r="Q193" s="22"/>
      <c r="R193" s="22"/>
      <c r="S193" s="22"/>
      <c r="T193" s="22"/>
      <c r="U193" s="22"/>
      <c r="V193" s="16"/>
      <c r="W193" s="16"/>
      <c r="X193" s="6"/>
      <c r="Y193" s="28"/>
    </row>
    <row r="194" spans="1:25" s="31" customFormat="1" ht="51" x14ac:dyDescent="0.25">
      <c r="A194" s="57">
        <f t="shared" si="2"/>
        <v>189</v>
      </c>
      <c r="B194" s="2"/>
      <c r="C194" s="33" t="s">
        <v>399</v>
      </c>
      <c r="D194" s="40" t="s">
        <v>1042</v>
      </c>
      <c r="E194" s="32" t="s">
        <v>404</v>
      </c>
      <c r="F194" s="34" t="s">
        <v>400</v>
      </c>
      <c r="G194" s="2" t="s">
        <v>7879</v>
      </c>
      <c r="H194" s="32"/>
      <c r="I194" s="32"/>
      <c r="J194" s="46" t="s">
        <v>1084</v>
      </c>
      <c r="K194" s="18">
        <v>39954</v>
      </c>
      <c r="L194" s="175">
        <v>2280</v>
      </c>
      <c r="M194" s="28"/>
      <c r="N194" s="28"/>
      <c r="O194" s="19"/>
      <c r="P194" s="22">
        <v>30962.400000000001</v>
      </c>
      <c r="Q194" s="22"/>
      <c r="R194" s="22"/>
      <c r="S194" s="22"/>
      <c r="T194" s="22"/>
      <c r="U194" s="22"/>
      <c r="V194" s="16"/>
      <c r="W194" s="16"/>
      <c r="X194" s="6"/>
      <c r="Y194" s="28"/>
    </row>
    <row r="195" spans="1:25" s="31" customFormat="1" ht="51" x14ac:dyDescent="0.25">
      <c r="A195" s="57">
        <f t="shared" si="2"/>
        <v>190</v>
      </c>
      <c r="B195" s="2"/>
      <c r="C195" s="33" t="s">
        <v>399</v>
      </c>
      <c r="D195" s="40" t="s">
        <v>1042</v>
      </c>
      <c r="E195" s="32" t="s">
        <v>1152</v>
      </c>
      <c r="F195" s="34" t="s">
        <v>400</v>
      </c>
      <c r="G195" s="2" t="s">
        <v>7879</v>
      </c>
      <c r="H195" s="32"/>
      <c r="I195" s="32"/>
      <c r="J195" s="46" t="s">
        <v>1153</v>
      </c>
      <c r="K195" s="18">
        <v>39954</v>
      </c>
      <c r="L195" s="175">
        <v>500</v>
      </c>
      <c r="M195" s="28"/>
      <c r="N195" s="28"/>
      <c r="O195" s="19"/>
      <c r="P195" s="22">
        <v>131770</v>
      </c>
      <c r="Q195" s="22"/>
      <c r="R195" s="22"/>
      <c r="S195" s="22"/>
      <c r="T195" s="22"/>
      <c r="U195" s="22"/>
      <c r="V195" s="16"/>
      <c r="W195" s="16"/>
      <c r="X195" s="6"/>
      <c r="Y195" s="28"/>
    </row>
    <row r="196" spans="1:25" s="31" customFormat="1" ht="51" x14ac:dyDescent="0.25">
      <c r="A196" s="57">
        <f t="shared" si="2"/>
        <v>191</v>
      </c>
      <c r="B196" s="2"/>
      <c r="C196" s="33" t="s">
        <v>405</v>
      </c>
      <c r="D196" s="8" t="s">
        <v>799</v>
      </c>
      <c r="E196" s="32" t="s">
        <v>675</v>
      </c>
      <c r="F196" s="34" t="s">
        <v>406</v>
      </c>
      <c r="G196" s="2" t="s">
        <v>7879</v>
      </c>
      <c r="H196" s="32"/>
      <c r="I196" s="32"/>
      <c r="J196" s="6" t="s">
        <v>800</v>
      </c>
      <c r="K196" s="18">
        <v>40336</v>
      </c>
      <c r="L196" s="175">
        <v>64773</v>
      </c>
      <c r="M196" s="28"/>
      <c r="N196" s="28"/>
      <c r="O196" s="19"/>
      <c r="P196" s="22">
        <v>1</v>
      </c>
      <c r="Q196" s="22"/>
      <c r="R196" s="22"/>
      <c r="S196" s="22"/>
      <c r="T196" s="22"/>
      <c r="U196" s="22"/>
      <c r="V196" s="16"/>
      <c r="W196" s="16"/>
      <c r="X196" s="6"/>
      <c r="Y196" s="28"/>
    </row>
    <row r="197" spans="1:25" s="31" customFormat="1" ht="51" x14ac:dyDescent="0.25">
      <c r="A197" s="57">
        <f t="shared" si="2"/>
        <v>192</v>
      </c>
      <c r="B197" s="2"/>
      <c r="C197" s="34" t="s">
        <v>407</v>
      </c>
      <c r="D197" s="40" t="s">
        <v>883</v>
      </c>
      <c r="E197" s="32" t="s">
        <v>1359</v>
      </c>
      <c r="F197" s="34" t="s">
        <v>408</v>
      </c>
      <c r="G197" s="2" t="s">
        <v>7879</v>
      </c>
      <c r="H197" s="32"/>
      <c r="I197" s="32"/>
      <c r="J197" s="46" t="s">
        <v>995</v>
      </c>
      <c r="K197" s="18">
        <v>39953</v>
      </c>
      <c r="L197" s="178">
        <v>1828</v>
      </c>
      <c r="M197" s="28"/>
      <c r="N197" s="28"/>
      <c r="O197" s="19"/>
      <c r="P197" s="37">
        <v>24824.240000000002</v>
      </c>
      <c r="Q197" s="37"/>
      <c r="R197" s="37"/>
      <c r="S197" s="37"/>
      <c r="T197" s="37"/>
      <c r="U197" s="37"/>
      <c r="V197" s="26"/>
      <c r="W197" s="26"/>
      <c r="X197" s="6"/>
      <c r="Y197" s="28"/>
    </row>
    <row r="198" spans="1:25" s="31" customFormat="1" ht="30.75" customHeight="1" x14ac:dyDescent="0.25">
      <c r="A198" s="57">
        <f t="shared" si="2"/>
        <v>193</v>
      </c>
      <c r="B198" s="2"/>
      <c r="C198" s="34" t="s">
        <v>407</v>
      </c>
      <c r="D198" s="8" t="s">
        <v>883</v>
      </c>
      <c r="E198" s="32" t="s">
        <v>1358</v>
      </c>
      <c r="F198" s="34" t="s">
        <v>408</v>
      </c>
      <c r="G198" s="2" t="s">
        <v>7879</v>
      </c>
      <c r="H198" s="32"/>
      <c r="I198" s="32"/>
      <c r="J198" s="6" t="s">
        <v>884</v>
      </c>
      <c r="K198" s="18">
        <v>39953</v>
      </c>
      <c r="L198" s="178">
        <v>900</v>
      </c>
      <c r="M198" s="28"/>
      <c r="N198" s="28"/>
      <c r="O198" s="19"/>
      <c r="P198" s="37">
        <v>143424</v>
      </c>
      <c r="Q198" s="37"/>
      <c r="R198" s="37"/>
      <c r="S198" s="37"/>
      <c r="T198" s="37"/>
      <c r="U198" s="37"/>
      <c r="V198" s="26"/>
      <c r="W198" s="26"/>
      <c r="X198" s="6"/>
      <c r="Y198" s="28"/>
    </row>
    <row r="199" spans="1:25" s="31" customFormat="1" ht="51" x14ac:dyDescent="0.25">
      <c r="A199" s="57">
        <f t="shared" ref="A199:A262" si="3">A198+1</f>
        <v>194</v>
      </c>
      <c r="B199" s="2"/>
      <c r="C199" s="34" t="s">
        <v>407</v>
      </c>
      <c r="D199" s="8" t="s">
        <v>883</v>
      </c>
      <c r="E199" s="32" t="s">
        <v>888</v>
      </c>
      <c r="F199" s="34" t="s">
        <v>408</v>
      </c>
      <c r="G199" s="2" t="s">
        <v>7879</v>
      </c>
      <c r="H199" s="32"/>
      <c r="I199" s="32"/>
      <c r="J199" s="6" t="s">
        <v>889</v>
      </c>
      <c r="K199" s="18">
        <v>39953</v>
      </c>
      <c r="L199" s="178">
        <v>368</v>
      </c>
      <c r="M199" s="28"/>
      <c r="N199" s="28"/>
      <c r="O199" s="19"/>
      <c r="P199" s="37">
        <v>58644.480000000003</v>
      </c>
      <c r="Q199" s="37"/>
      <c r="R199" s="37"/>
      <c r="S199" s="37"/>
      <c r="T199" s="37"/>
      <c r="U199" s="37"/>
      <c r="V199" s="26"/>
      <c r="W199" s="26"/>
      <c r="X199" s="6"/>
      <c r="Y199" s="28"/>
    </row>
    <row r="200" spans="1:25" s="31" customFormat="1" ht="51" x14ac:dyDescent="0.25">
      <c r="A200" s="57">
        <f t="shared" si="3"/>
        <v>195</v>
      </c>
      <c r="B200" s="2"/>
      <c r="C200" s="34" t="s">
        <v>407</v>
      </c>
      <c r="D200" s="8" t="s">
        <v>883</v>
      </c>
      <c r="E200" s="32" t="s">
        <v>913</v>
      </c>
      <c r="F200" s="34" t="s">
        <v>408</v>
      </c>
      <c r="G200" s="2" t="s">
        <v>7879</v>
      </c>
      <c r="H200" s="32"/>
      <c r="I200" s="32"/>
      <c r="J200" s="6" t="s">
        <v>914</v>
      </c>
      <c r="K200" s="18">
        <v>39953</v>
      </c>
      <c r="L200" s="179">
        <v>1477</v>
      </c>
      <c r="M200" s="28"/>
      <c r="N200" s="28"/>
      <c r="O200" s="19"/>
      <c r="P200" s="37">
        <v>167166.85999999999</v>
      </c>
      <c r="Q200" s="37"/>
      <c r="R200" s="37"/>
      <c r="S200" s="37"/>
      <c r="T200" s="37"/>
      <c r="U200" s="37"/>
      <c r="V200" s="26"/>
      <c r="W200" s="26"/>
      <c r="X200" s="6"/>
      <c r="Y200" s="28"/>
    </row>
    <row r="201" spans="1:25" s="31" customFormat="1" ht="63.75" x14ac:dyDescent="0.25">
      <c r="A201" s="57">
        <f t="shared" si="3"/>
        <v>196</v>
      </c>
      <c r="B201" s="2"/>
      <c r="C201" s="33" t="s">
        <v>410</v>
      </c>
      <c r="D201" s="40" t="s">
        <v>1233</v>
      </c>
      <c r="E201" s="32" t="s">
        <v>409</v>
      </c>
      <c r="F201" s="34" t="s">
        <v>411</v>
      </c>
      <c r="G201" s="2" t="s">
        <v>7879</v>
      </c>
      <c r="H201" s="32"/>
      <c r="I201" s="32"/>
      <c r="J201" s="46" t="s">
        <v>1234</v>
      </c>
      <c r="K201" s="18">
        <v>40058</v>
      </c>
      <c r="L201" s="175">
        <v>424</v>
      </c>
      <c r="M201" s="28"/>
      <c r="N201" s="28"/>
      <c r="O201" s="19"/>
      <c r="P201" s="22">
        <v>76561.679999999993</v>
      </c>
      <c r="Q201" s="22"/>
      <c r="R201" s="22"/>
      <c r="S201" s="22"/>
      <c r="T201" s="22"/>
      <c r="U201" s="22"/>
      <c r="V201" s="16" t="s">
        <v>412</v>
      </c>
      <c r="W201" s="16" t="s">
        <v>413</v>
      </c>
      <c r="X201" s="6"/>
      <c r="Y201" s="28"/>
    </row>
    <row r="202" spans="1:25" s="31" customFormat="1" ht="63.75" x14ac:dyDescent="0.25">
      <c r="A202" s="57">
        <f t="shared" si="3"/>
        <v>197</v>
      </c>
      <c r="B202" s="2"/>
      <c r="C202" s="33" t="s">
        <v>410</v>
      </c>
      <c r="D202" s="40" t="s">
        <v>1235</v>
      </c>
      <c r="E202" s="32" t="s">
        <v>414</v>
      </c>
      <c r="F202" s="34" t="s">
        <v>411</v>
      </c>
      <c r="G202" s="2" t="s">
        <v>7879</v>
      </c>
      <c r="H202" s="32"/>
      <c r="I202" s="32"/>
      <c r="J202" s="46" t="s">
        <v>1236</v>
      </c>
      <c r="K202" s="18">
        <v>40058</v>
      </c>
      <c r="L202" s="175">
        <v>293</v>
      </c>
      <c r="M202" s="28"/>
      <c r="N202" s="28"/>
      <c r="O202" s="19"/>
      <c r="P202" s="22">
        <v>77334.42</v>
      </c>
      <c r="Q202" s="22"/>
      <c r="R202" s="22"/>
      <c r="S202" s="22"/>
      <c r="T202" s="22"/>
      <c r="U202" s="22"/>
      <c r="V202" s="16" t="s">
        <v>412</v>
      </c>
      <c r="W202" s="16" t="s">
        <v>415</v>
      </c>
      <c r="X202" s="6"/>
      <c r="Y202" s="28"/>
    </row>
    <row r="203" spans="1:25" s="31" customFormat="1" ht="63.75" x14ac:dyDescent="0.25">
      <c r="A203" s="57">
        <f t="shared" si="3"/>
        <v>198</v>
      </c>
      <c r="B203" s="2"/>
      <c r="C203" s="33" t="s">
        <v>410</v>
      </c>
      <c r="D203" s="40" t="s">
        <v>1047</v>
      </c>
      <c r="E203" s="32" t="s">
        <v>416</v>
      </c>
      <c r="F203" s="34" t="s">
        <v>411</v>
      </c>
      <c r="G203" s="2" t="s">
        <v>7879</v>
      </c>
      <c r="H203" s="32"/>
      <c r="I203" s="32"/>
      <c r="J203" s="46" t="s">
        <v>1048</v>
      </c>
      <c r="K203" s="18">
        <v>40058</v>
      </c>
      <c r="L203" s="175">
        <v>2525</v>
      </c>
      <c r="M203" s="28"/>
      <c r="N203" s="28"/>
      <c r="O203" s="19"/>
      <c r="P203" s="22">
        <v>34289.5</v>
      </c>
      <c r="Q203" s="22"/>
      <c r="R203" s="22"/>
      <c r="S203" s="22"/>
      <c r="T203" s="22"/>
      <c r="U203" s="22"/>
      <c r="V203" s="16" t="s">
        <v>412</v>
      </c>
      <c r="W203" s="16" t="s">
        <v>417</v>
      </c>
      <c r="X203" s="6"/>
      <c r="Y203" s="28"/>
    </row>
    <row r="204" spans="1:25" s="31" customFormat="1" ht="63.75" x14ac:dyDescent="0.25">
      <c r="A204" s="57">
        <f t="shared" si="3"/>
        <v>199</v>
      </c>
      <c r="B204" s="2"/>
      <c r="C204" s="33" t="s">
        <v>410</v>
      </c>
      <c r="D204" s="40" t="s">
        <v>1240</v>
      </c>
      <c r="E204" s="32" t="s">
        <v>418</v>
      </c>
      <c r="F204" s="34" t="s">
        <v>411</v>
      </c>
      <c r="G204" s="2" t="s">
        <v>7879</v>
      </c>
      <c r="H204" s="32"/>
      <c r="I204" s="32"/>
      <c r="J204" s="46" t="s">
        <v>1241</v>
      </c>
      <c r="K204" s="18">
        <v>40058</v>
      </c>
      <c r="L204" s="175">
        <v>1083</v>
      </c>
      <c r="M204" s="28"/>
      <c r="N204" s="28"/>
      <c r="O204" s="19"/>
      <c r="P204" s="22">
        <v>230224.14</v>
      </c>
      <c r="Q204" s="22"/>
      <c r="R204" s="22"/>
      <c r="S204" s="22"/>
      <c r="T204" s="22"/>
      <c r="U204" s="22"/>
      <c r="V204" s="16" t="s">
        <v>412</v>
      </c>
      <c r="W204" s="16" t="s">
        <v>419</v>
      </c>
      <c r="X204" s="6"/>
      <c r="Y204" s="28"/>
    </row>
    <row r="205" spans="1:25" s="31" customFormat="1" ht="63.75" x14ac:dyDescent="0.25">
      <c r="A205" s="57">
        <f t="shared" si="3"/>
        <v>200</v>
      </c>
      <c r="B205" s="2"/>
      <c r="C205" s="33" t="s">
        <v>410</v>
      </c>
      <c r="D205" s="40" t="s">
        <v>1243</v>
      </c>
      <c r="E205" s="32" t="s">
        <v>420</v>
      </c>
      <c r="F205" s="34" t="s">
        <v>411</v>
      </c>
      <c r="G205" s="2" t="s">
        <v>7879</v>
      </c>
      <c r="H205" s="32"/>
      <c r="I205" s="32"/>
      <c r="J205" s="46" t="s">
        <v>1244</v>
      </c>
      <c r="K205" s="18">
        <v>40058</v>
      </c>
      <c r="L205" s="175">
        <v>356</v>
      </c>
      <c r="M205" s="28"/>
      <c r="N205" s="28"/>
      <c r="O205" s="19"/>
      <c r="P205" s="22">
        <v>94788.56</v>
      </c>
      <c r="Q205" s="22"/>
      <c r="R205" s="22"/>
      <c r="S205" s="22"/>
      <c r="T205" s="22"/>
      <c r="U205" s="22"/>
      <c r="V205" s="16" t="s">
        <v>412</v>
      </c>
      <c r="W205" s="16" t="s">
        <v>421</v>
      </c>
      <c r="X205" s="6"/>
      <c r="Y205" s="28"/>
    </row>
    <row r="206" spans="1:25" s="31" customFormat="1" ht="30" customHeight="1" x14ac:dyDescent="0.25">
      <c r="A206" s="57">
        <f t="shared" si="3"/>
        <v>201</v>
      </c>
      <c r="B206" s="2"/>
      <c r="C206" s="33" t="s">
        <v>423</v>
      </c>
      <c r="D206" s="40" t="s">
        <v>1012</v>
      </c>
      <c r="E206" s="32" t="s">
        <v>426</v>
      </c>
      <c r="F206" s="34" t="s">
        <v>424</v>
      </c>
      <c r="G206" s="2" t="s">
        <v>7879</v>
      </c>
      <c r="H206" s="32"/>
      <c r="I206" s="32"/>
      <c r="J206" s="46" t="s">
        <v>1082</v>
      </c>
      <c r="K206" s="18">
        <v>40387</v>
      </c>
      <c r="L206" s="175">
        <v>5928</v>
      </c>
      <c r="M206" s="28"/>
      <c r="N206" s="28"/>
      <c r="O206" s="19" t="s">
        <v>425</v>
      </c>
      <c r="P206" s="22">
        <v>1</v>
      </c>
      <c r="Q206" s="22"/>
      <c r="R206" s="22"/>
      <c r="S206" s="22"/>
      <c r="T206" s="22"/>
      <c r="U206" s="22"/>
      <c r="V206" s="16"/>
      <c r="W206" s="16"/>
      <c r="X206" s="6"/>
      <c r="Y206" s="28"/>
    </row>
    <row r="207" spans="1:25" s="31" customFormat="1" ht="51" x14ac:dyDescent="0.25">
      <c r="A207" s="57">
        <f t="shared" si="3"/>
        <v>202</v>
      </c>
      <c r="B207" s="2"/>
      <c r="C207" s="33" t="s">
        <v>423</v>
      </c>
      <c r="D207" s="34" t="s">
        <v>1012</v>
      </c>
      <c r="E207" s="32" t="s">
        <v>422</v>
      </c>
      <c r="F207" s="34" t="s">
        <v>424</v>
      </c>
      <c r="G207" s="2" t="s">
        <v>7879</v>
      </c>
      <c r="H207" s="32"/>
      <c r="I207" s="32"/>
      <c r="J207" s="53" t="s">
        <v>1115</v>
      </c>
      <c r="K207" s="18">
        <v>40387</v>
      </c>
      <c r="L207" s="175">
        <v>3048</v>
      </c>
      <c r="M207" s="28"/>
      <c r="N207" s="28"/>
      <c r="O207" s="19" t="s">
        <v>425</v>
      </c>
      <c r="P207" s="22">
        <v>30.48</v>
      </c>
      <c r="Q207" s="22"/>
      <c r="R207" s="22"/>
      <c r="S207" s="22"/>
      <c r="T207" s="22"/>
      <c r="U207" s="22"/>
      <c r="V207" s="16"/>
      <c r="W207" s="16"/>
      <c r="X207" s="6" t="s">
        <v>1371</v>
      </c>
      <c r="Y207" s="47">
        <v>40206</v>
      </c>
    </row>
    <row r="208" spans="1:25" s="31" customFormat="1" ht="49.5" customHeight="1" x14ac:dyDescent="0.25">
      <c r="A208" s="57">
        <f t="shared" si="3"/>
        <v>203</v>
      </c>
      <c r="B208" s="2"/>
      <c r="C208" s="33" t="s">
        <v>423</v>
      </c>
      <c r="D208" s="40" t="s">
        <v>1012</v>
      </c>
      <c r="E208" s="32" t="s">
        <v>427</v>
      </c>
      <c r="F208" s="34" t="s">
        <v>424</v>
      </c>
      <c r="G208" s="2" t="s">
        <v>7879</v>
      </c>
      <c r="H208" s="32"/>
      <c r="I208" s="32"/>
      <c r="J208" s="46" t="s">
        <v>1129</v>
      </c>
      <c r="K208" s="18">
        <v>40387</v>
      </c>
      <c r="L208" s="175">
        <v>1883</v>
      </c>
      <c r="M208" s="28"/>
      <c r="N208" s="28"/>
      <c r="O208" s="19" t="s">
        <v>425</v>
      </c>
      <c r="P208" s="22">
        <v>1</v>
      </c>
      <c r="Q208" s="22"/>
      <c r="R208" s="22"/>
      <c r="S208" s="22"/>
      <c r="T208" s="22"/>
      <c r="U208" s="22"/>
      <c r="V208" s="16"/>
      <c r="W208" s="16"/>
      <c r="X208" s="6"/>
      <c r="Y208" s="28"/>
    </row>
    <row r="209" spans="1:25" s="31" customFormat="1" ht="51" x14ac:dyDescent="0.25">
      <c r="A209" s="57">
        <f t="shared" si="3"/>
        <v>204</v>
      </c>
      <c r="B209" s="2"/>
      <c r="C209" s="33" t="s">
        <v>423</v>
      </c>
      <c r="D209" s="40" t="s">
        <v>1012</v>
      </c>
      <c r="E209" s="32" t="s">
        <v>428</v>
      </c>
      <c r="F209" s="34" t="s">
        <v>424</v>
      </c>
      <c r="G209" s="2" t="s">
        <v>7879</v>
      </c>
      <c r="H209" s="32"/>
      <c r="I209" s="32"/>
      <c r="J209" s="46" t="s">
        <v>1088</v>
      </c>
      <c r="K209" s="18">
        <v>40387</v>
      </c>
      <c r="L209" s="175">
        <v>1009</v>
      </c>
      <c r="M209" s="28"/>
      <c r="N209" s="28"/>
      <c r="O209" s="19" t="s">
        <v>425</v>
      </c>
      <c r="P209" s="22">
        <v>1</v>
      </c>
      <c r="Q209" s="22"/>
      <c r="R209" s="22"/>
      <c r="S209" s="22"/>
      <c r="T209" s="22"/>
      <c r="U209" s="22"/>
      <c r="V209" s="16"/>
      <c r="W209" s="16"/>
      <c r="X209" s="6"/>
      <c r="Y209" s="28"/>
    </row>
    <row r="210" spans="1:25" s="31" customFormat="1" ht="51" x14ac:dyDescent="0.25">
      <c r="A210" s="57">
        <f t="shared" si="3"/>
        <v>205</v>
      </c>
      <c r="B210" s="2"/>
      <c r="C210" s="33" t="s">
        <v>423</v>
      </c>
      <c r="D210" s="40" t="s">
        <v>1012</v>
      </c>
      <c r="E210" s="32" t="s">
        <v>429</v>
      </c>
      <c r="F210" s="34" t="s">
        <v>424</v>
      </c>
      <c r="G210" s="2" t="s">
        <v>7879</v>
      </c>
      <c r="H210" s="32"/>
      <c r="I210" s="32"/>
      <c r="J210" s="46" t="s">
        <v>1100</v>
      </c>
      <c r="K210" s="18">
        <v>40387</v>
      </c>
      <c r="L210" s="175">
        <v>1738</v>
      </c>
      <c r="M210" s="28"/>
      <c r="N210" s="28"/>
      <c r="O210" s="19" t="s">
        <v>425</v>
      </c>
      <c r="P210" s="22">
        <v>1</v>
      </c>
      <c r="Q210" s="22"/>
      <c r="R210" s="22"/>
      <c r="S210" s="22"/>
      <c r="T210" s="22"/>
      <c r="U210" s="22"/>
      <c r="V210" s="16"/>
      <c r="W210" s="16"/>
      <c r="X210" s="6"/>
      <c r="Y210" s="28"/>
    </row>
    <row r="211" spans="1:25" s="31" customFormat="1" ht="51" x14ac:dyDescent="0.25">
      <c r="A211" s="57">
        <f t="shared" si="3"/>
        <v>206</v>
      </c>
      <c r="B211" s="2"/>
      <c r="C211" s="33" t="s">
        <v>423</v>
      </c>
      <c r="D211" s="40" t="s">
        <v>1012</v>
      </c>
      <c r="E211" s="32" t="s">
        <v>430</v>
      </c>
      <c r="F211" s="34" t="s">
        <v>424</v>
      </c>
      <c r="G211" s="2" t="s">
        <v>7879</v>
      </c>
      <c r="H211" s="32"/>
      <c r="I211" s="32"/>
      <c r="J211" s="46" t="s">
        <v>1013</v>
      </c>
      <c r="K211" s="18">
        <v>40387</v>
      </c>
      <c r="L211" s="175">
        <v>318</v>
      </c>
      <c r="M211" s="28"/>
      <c r="N211" s="28"/>
      <c r="O211" s="19" t="s">
        <v>425</v>
      </c>
      <c r="P211" s="22">
        <v>1</v>
      </c>
      <c r="Q211" s="22"/>
      <c r="R211" s="22"/>
      <c r="S211" s="22"/>
      <c r="T211" s="22"/>
      <c r="U211" s="22"/>
      <c r="V211" s="16"/>
      <c r="W211" s="16"/>
      <c r="X211" s="6"/>
      <c r="Y211" s="28"/>
    </row>
    <row r="212" spans="1:25" s="31" customFormat="1" ht="51" x14ac:dyDescent="0.25">
      <c r="A212" s="57">
        <f t="shared" si="3"/>
        <v>207</v>
      </c>
      <c r="B212" s="2"/>
      <c r="C212" s="33" t="s">
        <v>423</v>
      </c>
      <c r="D212" s="40" t="s">
        <v>1012</v>
      </c>
      <c r="E212" s="32" t="s">
        <v>431</v>
      </c>
      <c r="F212" s="34" t="s">
        <v>424</v>
      </c>
      <c r="G212" s="2" t="s">
        <v>7879</v>
      </c>
      <c r="H212" s="32"/>
      <c r="I212" s="32"/>
      <c r="J212" s="46" t="s">
        <v>1014</v>
      </c>
      <c r="K212" s="18">
        <v>40387</v>
      </c>
      <c r="L212" s="175">
        <v>492</v>
      </c>
      <c r="M212" s="28"/>
      <c r="N212" s="28"/>
      <c r="O212" s="19" t="s">
        <v>425</v>
      </c>
      <c r="P212" s="22">
        <v>1</v>
      </c>
      <c r="Q212" s="22"/>
      <c r="R212" s="22"/>
      <c r="S212" s="22"/>
      <c r="T212" s="22"/>
      <c r="U212" s="22"/>
      <c r="V212" s="16"/>
      <c r="W212" s="16"/>
      <c r="X212" s="6"/>
      <c r="Y212" s="28"/>
    </row>
    <row r="213" spans="1:25" s="31" customFormat="1" ht="51" x14ac:dyDescent="0.25">
      <c r="A213" s="57">
        <f t="shared" si="3"/>
        <v>208</v>
      </c>
      <c r="B213" s="2"/>
      <c r="C213" s="33" t="s">
        <v>423</v>
      </c>
      <c r="D213" s="40" t="s">
        <v>1012</v>
      </c>
      <c r="E213" s="32" t="s">
        <v>432</v>
      </c>
      <c r="F213" s="34" t="s">
        <v>424</v>
      </c>
      <c r="G213" s="2" t="s">
        <v>7879</v>
      </c>
      <c r="H213" s="32"/>
      <c r="I213" s="32"/>
      <c r="J213" s="46" t="s">
        <v>1024</v>
      </c>
      <c r="K213" s="18">
        <v>40387</v>
      </c>
      <c r="L213" s="175">
        <v>1786</v>
      </c>
      <c r="M213" s="28"/>
      <c r="N213" s="28"/>
      <c r="O213" s="19" t="s">
        <v>425</v>
      </c>
      <c r="P213" s="22">
        <v>1</v>
      </c>
      <c r="Q213" s="22"/>
      <c r="R213" s="22"/>
      <c r="S213" s="22"/>
      <c r="T213" s="22"/>
      <c r="U213" s="22"/>
      <c r="V213" s="16"/>
      <c r="W213" s="16"/>
      <c r="X213" s="6"/>
      <c r="Y213" s="28"/>
    </row>
    <row r="214" spans="1:25" s="31" customFormat="1" ht="51" x14ac:dyDescent="0.25">
      <c r="A214" s="57">
        <f t="shared" si="3"/>
        <v>209</v>
      </c>
      <c r="B214" s="2"/>
      <c r="C214" s="33" t="s">
        <v>423</v>
      </c>
      <c r="D214" s="40" t="s">
        <v>1012</v>
      </c>
      <c r="E214" s="32" t="s">
        <v>433</v>
      </c>
      <c r="F214" s="34" t="s">
        <v>424</v>
      </c>
      <c r="G214" s="2" t="s">
        <v>7879</v>
      </c>
      <c r="H214" s="32"/>
      <c r="I214" s="32"/>
      <c r="J214" s="46" t="s">
        <v>1081</v>
      </c>
      <c r="K214" s="18">
        <v>40387</v>
      </c>
      <c r="L214" s="175">
        <v>1694</v>
      </c>
      <c r="M214" s="28"/>
      <c r="N214" s="28"/>
      <c r="O214" s="19" t="s">
        <v>425</v>
      </c>
      <c r="P214" s="22">
        <v>1</v>
      </c>
      <c r="Q214" s="22"/>
      <c r="R214" s="22"/>
      <c r="S214" s="22"/>
      <c r="T214" s="22"/>
      <c r="U214" s="22"/>
      <c r="V214" s="16"/>
      <c r="W214" s="16"/>
      <c r="X214" s="6"/>
      <c r="Y214" s="28"/>
    </row>
    <row r="215" spans="1:25" s="31" customFormat="1" ht="51" x14ac:dyDescent="0.25">
      <c r="A215" s="57">
        <f t="shared" si="3"/>
        <v>210</v>
      </c>
      <c r="B215" s="2"/>
      <c r="C215" s="33" t="s">
        <v>423</v>
      </c>
      <c r="D215" s="8" t="s">
        <v>746</v>
      </c>
      <c r="E215" s="32" t="s">
        <v>434</v>
      </c>
      <c r="F215" s="34" t="s">
        <v>424</v>
      </c>
      <c r="G215" s="2" t="s">
        <v>7879</v>
      </c>
      <c r="H215" s="32"/>
      <c r="I215" s="32"/>
      <c r="J215" s="6" t="s">
        <v>748</v>
      </c>
      <c r="K215" s="6" t="s">
        <v>749</v>
      </c>
      <c r="L215" s="177">
        <v>4099</v>
      </c>
      <c r="M215" s="28"/>
      <c r="N215" s="28"/>
      <c r="O215" s="19"/>
      <c r="P215" s="22">
        <v>1</v>
      </c>
      <c r="Q215" s="22"/>
      <c r="R215" s="22"/>
      <c r="S215" s="22"/>
      <c r="T215" s="22"/>
      <c r="U215" s="22"/>
      <c r="V215" s="16"/>
      <c r="W215" s="16"/>
      <c r="X215" s="6" t="s">
        <v>747</v>
      </c>
      <c r="Y215" s="47">
        <v>42206</v>
      </c>
    </row>
    <row r="216" spans="1:25" s="31" customFormat="1" ht="51" x14ac:dyDescent="0.25">
      <c r="A216" s="57">
        <f t="shared" si="3"/>
        <v>211</v>
      </c>
      <c r="B216" s="2"/>
      <c r="C216" s="33" t="s">
        <v>423</v>
      </c>
      <c r="D216" s="40" t="s">
        <v>1146</v>
      </c>
      <c r="E216" s="32" t="s">
        <v>435</v>
      </c>
      <c r="F216" s="34" t="s">
        <v>424</v>
      </c>
      <c r="G216" s="2" t="s">
        <v>7879</v>
      </c>
      <c r="H216" s="32"/>
      <c r="I216" s="32"/>
      <c r="J216" s="46" t="s">
        <v>1149</v>
      </c>
      <c r="K216" s="46" t="s">
        <v>1148</v>
      </c>
      <c r="L216" s="177">
        <v>1918</v>
      </c>
      <c r="M216" s="28"/>
      <c r="N216" s="28"/>
      <c r="O216" s="19"/>
      <c r="P216" s="22">
        <v>19.18</v>
      </c>
      <c r="Q216" s="22"/>
      <c r="R216" s="22"/>
      <c r="S216" s="22"/>
      <c r="T216" s="22"/>
      <c r="U216" s="22"/>
      <c r="V216" s="16"/>
      <c r="W216" s="16"/>
      <c r="X216" s="6" t="s">
        <v>1383</v>
      </c>
      <c r="Y216" s="47">
        <v>42089</v>
      </c>
    </row>
    <row r="217" spans="1:25" s="31" customFormat="1" ht="45" customHeight="1" x14ac:dyDescent="0.25">
      <c r="A217" s="57">
        <f t="shared" si="3"/>
        <v>212</v>
      </c>
      <c r="B217" s="2"/>
      <c r="C217" s="33" t="s">
        <v>423</v>
      </c>
      <c r="D217" s="40" t="s">
        <v>1146</v>
      </c>
      <c r="E217" s="32" t="s">
        <v>436</v>
      </c>
      <c r="F217" s="34" t="s">
        <v>424</v>
      </c>
      <c r="G217" s="2" t="s">
        <v>7879</v>
      </c>
      <c r="H217" s="32"/>
      <c r="I217" s="32"/>
      <c r="J217" s="46" t="s">
        <v>1147</v>
      </c>
      <c r="K217" s="46" t="s">
        <v>1148</v>
      </c>
      <c r="L217" s="175">
        <v>209</v>
      </c>
      <c r="M217" s="28"/>
      <c r="N217" s="28"/>
      <c r="O217" s="19"/>
      <c r="P217" s="6">
        <v>2.09</v>
      </c>
      <c r="Q217" s="100"/>
      <c r="R217" s="100"/>
      <c r="S217" s="100"/>
      <c r="T217" s="100"/>
      <c r="U217" s="100"/>
      <c r="V217" s="16"/>
      <c r="W217" s="16"/>
      <c r="X217" s="28" t="s">
        <v>1383</v>
      </c>
      <c r="Y217" s="28" t="s">
        <v>1384</v>
      </c>
    </row>
    <row r="218" spans="1:25" s="31" customFormat="1" ht="51" x14ac:dyDescent="0.25">
      <c r="A218" s="57">
        <f t="shared" si="3"/>
        <v>213</v>
      </c>
      <c r="B218" s="2"/>
      <c r="C218" s="33" t="s">
        <v>438</v>
      </c>
      <c r="D218" s="40" t="s">
        <v>1055</v>
      </c>
      <c r="E218" s="32" t="s">
        <v>437</v>
      </c>
      <c r="F218" s="34" t="s">
        <v>439</v>
      </c>
      <c r="G218" s="2" t="s">
        <v>7879</v>
      </c>
      <c r="H218" s="32"/>
      <c r="I218" s="32"/>
      <c r="J218" s="46" t="s">
        <v>1300</v>
      </c>
      <c r="K218" s="18">
        <v>40021</v>
      </c>
      <c r="L218" s="175">
        <v>1558</v>
      </c>
      <c r="M218" s="28"/>
      <c r="N218" s="28"/>
      <c r="O218" s="19"/>
      <c r="P218" s="22">
        <v>1</v>
      </c>
      <c r="Q218" s="22"/>
      <c r="R218" s="22"/>
      <c r="S218" s="22"/>
      <c r="T218" s="22"/>
      <c r="U218" s="22"/>
      <c r="V218" s="16"/>
      <c r="W218" s="16"/>
      <c r="X218" s="6"/>
      <c r="Y218" s="28"/>
    </row>
    <row r="219" spans="1:25" s="31" customFormat="1" ht="30.75" customHeight="1" x14ac:dyDescent="0.25">
      <c r="A219" s="57">
        <f t="shared" si="3"/>
        <v>214</v>
      </c>
      <c r="B219" s="2"/>
      <c r="C219" s="33" t="s">
        <v>441</v>
      </c>
      <c r="D219" s="40" t="s">
        <v>1307</v>
      </c>
      <c r="E219" s="32" t="s">
        <v>440</v>
      </c>
      <c r="F219" s="34" t="s">
        <v>439</v>
      </c>
      <c r="G219" s="2" t="s">
        <v>7879</v>
      </c>
      <c r="H219" s="32"/>
      <c r="I219" s="32"/>
      <c r="J219" s="46" t="s">
        <v>1308</v>
      </c>
      <c r="K219" s="18">
        <v>40021</v>
      </c>
      <c r="L219" s="175">
        <v>2633</v>
      </c>
      <c r="M219" s="28"/>
      <c r="N219" s="28"/>
      <c r="O219" s="19"/>
      <c r="P219" s="22">
        <v>1</v>
      </c>
      <c r="Q219" s="22"/>
      <c r="R219" s="22"/>
      <c r="S219" s="22"/>
      <c r="T219" s="22"/>
      <c r="U219" s="22"/>
      <c r="V219" s="16"/>
      <c r="W219" s="16"/>
      <c r="X219" s="6"/>
      <c r="Y219" s="28"/>
    </row>
    <row r="220" spans="1:25" s="31" customFormat="1" ht="45.75" customHeight="1" x14ac:dyDescent="0.25">
      <c r="A220" s="57">
        <f t="shared" si="3"/>
        <v>215</v>
      </c>
      <c r="B220" s="2"/>
      <c r="C220" s="33" t="s">
        <v>443</v>
      </c>
      <c r="D220" s="40" t="s">
        <v>1055</v>
      </c>
      <c r="E220" s="32" t="s">
        <v>442</v>
      </c>
      <c r="F220" s="34" t="s">
        <v>439</v>
      </c>
      <c r="G220" s="2" t="s">
        <v>7879</v>
      </c>
      <c r="H220" s="32"/>
      <c r="I220" s="32"/>
      <c r="J220" s="46" t="s">
        <v>1056</v>
      </c>
      <c r="K220" s="18">
        <v>40021</v>
      </c>
      <c r="L220" s="175">
        <v>103</v>
      </c>
      <c r="M220" s="28"/>
      <c r="N220" s="28"/>
      <c r="O220" s="19"/>
      <c r="P220" s="22">
        <v>1</v>
      </c>
      <c r="Q220" s="22"/>
      <c r="R220" s="22"/>
      <c r="S220" s="22"/>
      <c r="T220" s="22"/>
      <c r="U220" s="22"/>
      <c r="V220" s="16"/>
      <c r="W220" s="16"/>
      <c r="X220" s="6"/>
      <c r="Y220" s="28"/>
    </row>
    <row r="221" spans="1:25" s="31" customFormat="1" ht="51" x14ac:dyDescent="0.25">
      <c r="A221" s="57">
        <f t="shared" si="3"/>
        <v>216</v>
      </c>
      <c r="B221" s="2"/>
      <c r="C221" s="33" t="s">
        <v>445</v>
      </c>
      <c r="D221" s="40" t="s">
        <v>1316</v>
      </c>
      <c r="E221" s="32" t="s">
        <v>444</v>
      </c>
      <c r="F221" s="34" t="s">
        <v>439</v>
      </c>
      <c r="G221" s="2" t="s">
        <v>7879</v>
      </c>
      <c r="H221" s="32"/>
      <c r="I221" s="32"/>
      <c r="J221" s="46" t="s">
        <v>1317</v>
      </c>
      <c r="K221" s="18">
        <v>40021</v>
      </c>
      <c r="L221" s="175">
        <v>3025</v>
      </c>
      <c r="M221" s="28"/>
      <c r="N221" s="28"/>
      <c r="O221" s="19"/>
      <c r="P221" s="22">
        <v>1</v>
      </c>
      <c r="Q221" s="22"/>
      <c r="R221" s="22"/>
      <c r="S221" s="22"/>
      <c r="T221" s="22"/>
      <c r="U221" s="22"/>
      <c r="V221" s="16"/>
      <c r="W221" s="16"/>
      <c r="X221" s="6"/>
      <c r="Y221" s="28"/>
    </row>
    <row r="222" spans="1:25" s="31" customFormat="1" ht="51" x14ac:dyDescent="0.25">
      <c r="A222" s="57">
        <f t="shared" si="3"/>
        <v>217</v>
      </c>
      <c r="B222" s="2"/>
      <c r="C222" s="34" t="s">
        <v>446</v>
      </c>
      <c r="D222" s="40" t="s">
        <v>1210</v>
      </c>
      <c r="E222" s="32" t="s">
        <v>1361</v>
      </c>
      <c r="F222" s="34" t="s">
        <v>447</v>
      </c>
      <c r="G222" s="2" t="s">
        <v>7879</v>
      </c>
      <c r="H222" s="32"/>
      <c r="I222" s="32"/>
      <c r="J222" s="46" t="s">
        <v>1211</v>
      </c>
      <c r="K222" s="18">
        <v>39954</v>
      </c>
      <c r="L222" s="179">
        <v>127</v>
      </c>
      <c r="M222" s="28"/>
      <c r="N222" s="28"/>
      <c r="O222" s="19" t="s">
        <v>425</v>
      </c>
      <c r="P222" s="37">
        <v>34085.53</v>
      </c>
      <c r="Q222" s="37"/>
      <c r="R222" s="37"/>
      <c r="S222" s="37"/>
      <c r="T222" s="37"/>
      <c r="U222" s="37"/>
      <c r="V222" s="26"/>
      <c r="W222" s="26"/>
      <c r="X222" s="6"/>
      <c r="Y222" s="28"/>
    </row>
    <row r="223" spans="1:25" s="31" customFormat="1" ht="57" customHeight="1" x14ac:dyDescent="0.25">
      <c r="A223" s="57">
        <f t="shared" si="3"/>
        <v>218</v>
      </c>
      <c r="B223" s="2"/>
      <c r="C223" s="34" t="s">
        <v>446</v>
      </c>
      <c r="D223" s="40" t="s">
        <v>1212</v>
      </c>
      <c r="E223" s="32" t="s">
        <v>1362</v>
      </c>
      <c r="F223" s="34" t="s">
        <v>447</v>
      </c>
      <c r="G223" s="2" t="s">
        <v>7879</v>
      </c>
      <c r="H223" s="32"/>
      <c r="I223" s="32"/>
      <c r="J223" s="46" t="s">
        <v>1213</v>
      </c>
      <c r="K223" s="18">
        <v>39954</v>
      </c>
      <c r="L223" s="179">
        <v>3370</v>
      </c>
      <c r="M223" s="28"/>
      <c r="N223" s="28"/>
      <c r="O223" s="19" t="s">
        <v>425</v>
      </c>
      <c r="P223" s="37">
        <v>904474.3</v>
      </c>
      <c r="Q223" s="37"/>
      <c r="R223" s="37"/>
      <c r="S223" s="37"/>
      <c r="T223" s="37"/>
      <c r="U223" s="37"/>
      <c r="V223" s="26"/>
      <c r="W223" s="26"/>
      <c r="X223" s="6"/>
      <c r="Y223" s="28"/>
    </row>
    <row r="224" spans="1:25" s="31" customFormat="1" ht="51" x14ac:dyDescent="0.25">
      <c r="A224" s="57">
        <f t="shared" si="3"/>
        <v>219</v>
      </c>
      <c r="B224" s="2"/>
      <c r="C224" s="34" t="s">
        <v>446</v>
      </c>
      <c r="D224" s="40" t="s">
        <v>1045</v>
      </c>
      <c r="E224" s="32" t="s">
        <v>1044</v>
      </c>
      <c r="F224" s="34" t="s">
        <v>447</v>
      </c>
      <c r="G224" s="2" t="s">
        <v>7879</v>
      </c>
      <c r="H224" s="32"/>
      <c r="I224" s="32"/>
      <c r="J224" s="46" t="s">
        <v>1046</v>
      </c>
      <c r="K224" s="18">
        <v>39954</v>
      </c>
      <c r="L224" s="179">
        <v>7223</v>
      </c>
      <c r="M224" s="28"/>
      <c r="N224" s="28"/>
      <c r="O224" s="19" t="s">
        <v>425</v>
      </c>
      <c r="P224" s="37">
        <v>98088.34</v>
      </c>
      <c r="Q224" s="37"/>
      <c r="R224" s="37"/>
      <c r="S224" s="37"/>
      <c r="T224" s="37"/>
      <c r="U224" s="37"/>
      <c r="V224" s="26"/>
      <c r="W224" s="26"/>
      <c r="X224" s="6"/>
      <c r="Y224" s="28"/>
    </row>
    <row r="225" spans="1:25" s="31" customFormat="1" ht="51" x14ac:dyDescent="0.25">
      <c r="A225" s="57">
        <f t="shared" si="3"/>
        <v>220</v>
      </c>
      <c r="B225" s="2"/>
      <c r="C225" s="34" t="s">
        <v>446</v>
      </c>
      <c r="D225" s="40" t="s">
        <v>1045</v>
      </c>
      <c r="E225" s="32" t="s">
        <v>1177</v>
      </c>
      <c r="F225" s="34" t="s">
        <v>447</v>
      </c>
      <c r="G225" s="2" t="s">
        <v>7879</v>
      </c>
      <c r="H225" s="32"/>
      <c r="I225" s="32"/>
      <c r="J225" s="46" t="s">
        <v>1178</v>
      </c>
      <c r="K225" s="18">
        <v>39954</v>
      </c>
      <c r="L225" s="179">
        <v>5514</v>
      </c>
      <c r="M225" s="28"/>
      <c r="N225" s="28"/>
      <c r="O225" s="19" t="s">
        <v>425</v>
      </c>
      <c r="P225" s="37">
        <v>1747662.3</v>
      </c>
      <c r="Q225" s="37"/>
      <c r="R225" s="37"/>
      <c r="S225" s="37"/>
      <c r="T225" s="37"/>
      <c r="U225" s="37"/>
      <c r="V225" s="26"/>
      <c r="W225" s="26"/>
      <c r="X225" s="6"/>
      <c r="Y225" s="28"/>
    </row>
    <row r="226" spans="1:25" s="31" customFormat="1" ht="63.75" x14ac:dyDescent="0.25">
      <c r="A226" s="57">
        <f t="shared" si="3"/>
        <v>221</v>
      </c>
      <c r="B226" s="2"/>
      <c r="C226" s="33" t="s">
        <v>448</v>
      </c>
      <c r="D226" s="40" t="s">
        <v>1274</v>
      </c>
      <c r="E226" s="52" t="s">
        <v>693</v>
      </c>
      <c r="F226" s="34" t="s">
        <v>449</v>
      </c>
      <c r="G226" s="2" t="s">
        <v>7879</v>
      </c>
      <c r="H226" s="52"/>
      <c r="I226" s="52"/>
      <c r="J226" s="46" t="s">
        <v>1275</v>
      </c>
      <c r="K226" s="18">
        <v>40169</v>
      </c>
      <c r="L226" s="175">
        <v>1350</v>
      </c>
      <c r="M226" s="28"/>
      <c r="N226" s="28"/>
      <c r="O226" s="19"/>
      <c r="P226" s="22">
        <v>1</v>
      </c>
      <c r="Q226" s="22"/>
      <c r="R226" s="22"/>
      <c r="S226" s="22"/>
      <c r="T226" s="22"/>
      <c r="U226" s="22"/>
      <c r="V226" s="16" t="s">
        <v>412</v>
      </c>
      <c r="W226" s="16" t="s">
        <v>450</v>
      </c>
      <c r="X226" s="6"/>
      <c r="Y226" s="28"/>
    </row>
    <row r="227" spans="1:25" s="31" customFormat="1" ht="63.75" x14ac:dyDescent="0.25">
      <c r="A227" s="57">
        <f t="shared" si="3"/>
        <v>222</v>
      </c>
      <c r="B227" s="2"/>
      <c r="C227" s="33" t="s">
        <v>451</v>
      </c>
      <c r="D227" s="40" t="s">
        <v>1069</v>
      </c>
      <c r="E227" s="52" t="s">
        <v>684</v>
      </c>
      <c r="F227" s="34" t="s">
        <v>449</v>
      </c>
      <c r="G227" s="2" t="s">
        <v>7879</v>
      </c>
      <c r="H227" s="52"/>
      <c r="I227" s="52"/>
      <c r="J227" s="46" t="s">
        <v>1070</v>
      </c>
      <c r="K227" s="18">
        <v>40169</v>
      </c>
      <c r="L227" s="175">
        <v>1554</v>
      </c>
      <c r="M227" s="28"/>
      <c r="N227" s="28"/>
      <c r="O227" s="19"/>
      <c r="P227" s="22">
        <v>1</v>
      </c>
      <c r="Q227" s="22"/>
      <c r="R227" s="22"/>
      <c r="S227" s="22"/>
      <c r="T227" s="22"/>
      <c r="U227" s="22"/>
      <c r="V227" s="16" t="s">
        <v>412</v>
      </c>
      <c r="W227" s="16" t="s">
        <v>452</v>
      </c>
      <c r="X227" s="6"/>
      <c r="Y227" s="28"/>
    </row>
    <row r="228" spans="1:25" s="31" customFormat="1" ht="63.75" x14ac:dyDescent="0.25">
      <c r="A228" s="57">
        <f t="shared" si="3"/>
        <v>223</v>
      </c>
      <c r="B228" s="2"/>
      <c r="C228" s="33" t="s">
        <v>448</v>
      </c>
      <c r="D228" s="40" t="s">
        <v>1293</v>
      </c>
      <c r="E228" s="32" t="s">
        <v>453</v>
      </c>
      <c r="F228" s="34" t="s">
        <v>449</v>
      </c>
      <c r="G228" s="2" t="s">
        <v>7879</v>
      </c>
      <c r="H228" s="32"/>
      <c r="I228" s="32"/>
      <c r="J228" s="46" t="s">
        <v>1294</v>
      </c>
      <c r="K228" s="18">
        <v>40058</v>
      </c>
      <c r="L228" s="175">
        <v>141</v>
      </c>
      <c r="M228" s="28"/>
      <c r="N228" s="28"/>
      <c r="O228" s="19"/>
      <c r="P228" s="22">
        <v>1</v>
      </c>
      <c r="Q228" s="22"/>
      <c r="R228" s="22"/>
      <c r="S228" s="22"/>
      <c r="T228" s="22"/>
      <c r="U228" s="22"/>
      <c r="V228" s="16" t="s">
        <v>412</v>
      </c>
      <c r="W228" s="16" t="s">
        <v>454</v>
      </c>
      <c r="X228" s="6"/>
      <c r="Y228" s="28"/>
    </row>
    <row r="229" spans="1:25" s="31" customFormat="1" ht="63.75" x14ac:dyDescent="0.25">
      <c r="A229" s="57">
        <f t="shared" si="3"/>
        <v>224</v>
      </c>
      <c r="B229" s="2"/>
      <c r="C229" s="33" t="s">
        <v>448</v>
      </c>
      <c r="D229" s="40" t="s">
        <v>1295</v>
      </c>
      <c r="E229" s="32" t="s">
        <v>455</v>
      </c>
      <c r="F229" s="34" t="s">
        <v>449</v>
      </c>
      <c r="G229" s="2" t="s">
        <v>7879</v>
      </c>
      <c r="H229" s="32"/>
      <c r="I229" s="32"/>
      <c r="J229" s="46" t="s">
        <v>1296</v>
      </c>
      <c r="K229" s="18">
        <v>40058</v>
      </c>
      <c r="L229" s="175">
        <v>166</v>
      </c>
      <c r="M229" s="28"/>
      <c r="N229" s="28"/>
      <c r="O229" s="19"/>
      <c r="P229" s="22">
        <v>1</v>
      </c>
      <c r="Q229" s="22"/>
      <c r="R229" s="22"/>
      <c r="S229" s="22"/>
      <c r="T229" s="22"/>
      <c r="U229" s="22"/>
      <c r="V229" s="16" t="s">
        <v>412</v>
      </c>
      <c r="W229" s="16" t="s">
        <v>456</v>
      </c>
      <c r="X229" s="6"/>
      <c r="Y229" s="28"/>
    </row>
    <row r="230" spans="1:25" s="31" customFormat="1" ht="63.75" x14ac:dyDescent="0.25">
      <c r="A230" s="57">
        <f t="shared" si="3"/>
        <v>225</v>
      </c>
      <c r="B230" s="2"/>
      <c r="C230" s="33" t="s">
        <v>448</v>
      </c>
      <c r="D230" s="40" t="s">
        <v>1301</v>
      </c>
      <c r="E230" s="32" t="s">
        <v>457</v>
      </c>
      <c r="F230" s="34" t="s">
        <v>449</v>
      </c>
      <c r="G230" s="2" t="s">
        <v>7879</v>
      </c>
      <c r="H230" s="32"/>
      <c r="I230" s="32"/>
      <c r="J230" s="46" t="s">
        <v>1302</v>
      </c>
      <c r="K230" s="18">
        <v>40058</v>
      </c>
      <c r="L230" s="175">
        <v>817</v>
      </c>
      <c r="M230" s="28"/>
      <c r="N230" s="28"/>
      <c r="O230" s="19"/>
      <c r="P230" s="22">
        <v>1</v>
      </c>
      <c r="Q230" s="22"/>
      <c r="R230" s="22"/>
      <c r="S230" s="22"/>
      <c r="T230" s="22"/>
      <c r="U230" s="22"/>
      <c r="V230" s="16" t="s">
        <v>412</v>
      </c>
      <c r="W230" s="16" t="s">
        <v>458</v>
      </c>
      <c r="X230" s="6"/>
      <c r="Y230" s="28"/>
    </row>
    <row r="231" spans="1:25" s="31" customFormat="1" ht="63.75" x14ac:dyDescent="0.25">
      <c r="A231" s="57">
        <f t="shared" si="3"/>
        <v>226</v>
      </c>
      <c r="B231" s="2"/>
      <c r="C231" s="33" t="s">
        <v>448</v>
      </c>
      <c r="D231" s="40" t="s">
        <v>1284</v>
      </c>
      <c r="E231" s="32" t="s">
        <v>459</v>
      </c>
      <c r="F231" s="34" t="s">
        <v>449</v>
      </c>
      <c r="G231" s="2" t="s">
        <v>7879</v>
      </c>
      <c r="H231" s="32"/>
      <c r="I231" s="32"/>
      <c r="J231" s="46" t="s">
        <v>1285</v>
      </c>
      <c r="K231" s="18">
        <v>40058</v>
      </c>
      <c r="L231" s="175">
        <v>888</v>
      </c>
      <c r="M231" s="28"/>
      <c r="N231" s="28"/>
      <c r="O231" s="19"/>
      <c r="P231" s="22">
        <v>1</v>
      </c>
      <c r="Q231" s="22"/>
      <c r="R231" s="22"/>
      <c r="S231" s="22"/>
      <c r="T231" s="22"/>
      <c r="U231" s="22"/>
      <c r="V231" s="16" t="s">
        <v>412</v>
      </c>
      <c r="W231" s="16" t="s">
        <v>460</v>
      </c>
      <c r="X231" s="6"/>
      <c r="Y231" s="28"/>
    </row>
    <row r="232" spans="1:25" s="31" customFormat="1" ht="63.75" x14ac:dyDescent="0.25">
      <c r="A232" s="57">
        <f t="shared" si="3"/>
        <v>227</v>
      </c>
      <c r="B232" s="2"/>
      <c r="C232" s="33" t="s">
        <v>448</v>
      </c>
      <c r="D232" s="40" t="s">
        <v>1060</v>
      </c>
      <c r="E232" s="32" t="s">
        <v>461</v>
      </c>
      <c r="F232" s="34" t="s">
        <v>449</v>
      </c>
      <c r="G232" s="2" t="s">
        <v>7879</v>
      </c>
      <c r="H232" s="32"/>
      <c r="I232" s="32"/>
      <c r="J232" s="46" t="s">
        <v>1061</v>
      </c>
      <c r="K232" s="18">
        <v>40058</v>
      </c>
      <c r="L232" s="175">
        <v>1009</v>
      </c>
      <c r="M232" s="28"/>
      <c r="N232" s="28"/>
      <c r="O232" s="19"/>
      <c r="P232" s="22">
        <v>1</v>
      </c>
      <c r="Q232" s="22"/>
      <c r="R232" s="22"/>
      <c r="S232" s="22"/>
      <c r="T232" s="22"/>
      <c r="U232" s="22"/>
      <c r="V232" s="16" t="s">
        <v>412</v>
      </c>
      <c r="W232" s="16" t="s">
        <v>462</v>
      </c>
      <c r="X232" s="6"/>
      <c r="Y232" s="28"/>
    </row>
    <row r="233" spans="1:25" s="31" customFormat="1" ht="63.75" x14ac:dyDescent="0.25">
      <c r="A233" s="57">
        <f t="shared" si="3"/>
        <v>228</v>
      </c>
      <c r="B233" s="2"/>
      <c r="C233" s="33" t="s">
        <v>448</v>
      </c>
      <c r="D233" s="40" t="s">
        <v>1309</v>
      </c>
      <c r="E233" s="32" t="s">
        <v>463</v>
      </c>
      <c r="F233" s="34" t="s">
        <v>449</v>
      </c>
      <c r="G233" s="2" t="s">
        <v>7879</v>
      </c>
      <c r="H233" s="32"/>
      <c r="I233" s="32"/>
      <c r="J233" s="46" t="s">
        <v>1310</v>
      </c>
      <c r="K233" s="18">
        <v>40058</v>
      </c>
      <c r="L233" s="175">
        <v>814</v>
      </c>
      <c r="M233" s="28"/>
      <c r="N233" s="28"/>
      <c r="O233" s="19"/>
      <c r="P233" s="22">
        <v>1</v>
      </c>
      <c r="Q233" s="22"/>
      <c r="R233" s="22"/>
      <c r="S233" s="22"/>
      <c r="T233" s="22"/>
      <c r="U233" s="22"/>
      <c r="V233" s="16" t="s">
        <v>412</v>
      </c>
      <c r="W233" s="16" t="s">
        <v>464</v>
      </c>
      <c r="X233" s="6"/>
      <c r="Y233" s="28"/>
    </row>
    <row r="234" spans="1:25" s="31" customFormat="1" ht="63.75" x14ac:dyDescent="0.25">
      <c r="A234" s="57">
        <f t="shared" si="3"/>
        <v>229</v>
      </c>
      <c r="B234" s="2"/>
      <c r="C234" s="33" t="s">
        <v>448</v>
      </c>
      <c r="D234" s="40" t="s">
        <v>1289</v>
      </c>
      <c r="E234" s="32" t="s">
        <v>465</v>
      </c>
      <c r="F234" s="34" t="s">
        <v>449</v>
      </c>
      <c r="G234" s="2" t="s">
        <v>7879</v>
      </c>
      <c r="H234" s="32"/>
      <c r="I234" s="32"/>
      <c r="J234" s="46" t="s">
        <v>1290</v>
      </c>
      <c r="K234" s="18">
        <v>40058</v>
      </c>
      <c r="L234" s="175">
        <v>750</v>
      </c>
      <c r="M234" s="28"/>
      <c r="N234" s="28"/>
      <c r="O234" s="19"/>
      <c r="P234" s="22">
        <v>1</v>
      </c>
      <c r="Q234" s="22"/>
      <c r="R234" s="22"/>
      <c r="S234" s="22"/>
      <c r="T234" s="22"/>
      <c r="U234" s="22"/>
      <c r="V234" s="16" t="s">
        <v>412</v>
      </c>
      <c r="W234" s="16" t="s">
        <v>466</v>
      </c>
      <c r="X234" s="6"/>
      <c r="Y234" s="28"/>
    </row>
    <row r="235" spans="1:25" s="31" customFormat="1" ht="63.75" x14ac:dyDescent="0.25">
      <c r="A235" s="57">
        <f t="shared" si="3"/>
        <v>230</v>
      </c>
      <c r="B235" s="2"/>
      <c r="C235" s="33" t="s">
        <v>448</v>
      </c>
      <c r="D235" s="40" t="s">
        <v>1058</v>
      </c>
      <c r="E235" s="32" t="s">
        <v>467</v>
      </c>
      <c r="F235" s="34" t="s">
        <v>449</v>
      </c>
      <c r="G235" s="2" t="s">
        <v>7879</v>
      </c>
      <c r="H235" s="32"/>
      <c r="I235" s="32"/>
      <c r="J235" s="46" t="s">
        <v>1059</v>
      </c>
      <c r="K235" s="18">
        <v>40058</v>
      </c>
      <c r="L235" s="175">
        <v>1132</v>
      </c>
      <c r="M235" s="28"/>
      <c r="N235" s="28"/>
      <c r="O235" s="19"/>
      <c r="P235" s="22">
        <v>1</v>
      </c>
      <c r="Q235" s="22"/>
      <c r="R235" s="22"/>
      <c r="S235" s="22"/>
      <c r="T235" s="22"/>
      <c r="U235" s="22"/>
      <c r="V235" s="16" t="s">
        <v>412</v>
      </c>
      <c r="W235" s="16" t="s">
        <v>468</v>
      </c>
      <c r="X235" s="6"/>
      <c r="Y235" s="28"/>
    </row>
    <row r="236" spans="1:25" s="31" customFormat="1" ht="63.75" x14ac:dyDescent="0.25">
      <c r="A236" s="57">
        <f t="shared" si="3"/>
        <v>231</v>
      </c>
      <c r="B236" s="2"/>
      <c r="C236" s="33" t="s">
        <v>448</v>
      </c>
      <c r="D236" s="40" t="s">
        <v>1318</v>
      </c>
      <c r="E236" s="32" t="s">
        <v>469</v>
      </c>
      <c r="F236" s="34" t="s">
        <v>449</v>
      </c>
      <c r="G236" s="2" t="s">
        <v>7879</v>
      </c>
      <c r="H236" s="32"/>
      <c r="I236" s="32"/>
      <c r="J236" s="46" t="s">
        <v>1319</v>
      </c>
      <c r="K236" s="18">
        <v>40058</v>
      </c>
      <c r="L236" s="178">
        <v>888</v>
      </c>
      <c r="M236" s="28"/>
      <c r="N236" s="28"/>
      <c r="O236" s="19"/>
      <c r="P236" s="22">
        <v>1</v>
      </c>
      <c r="Q236" s="22"/>
      <c r="R236" s="22"/>
      <c r="S236" s="22"/>
      <c r="T236" s="22"/>
      <c r="U236" s="22"/>
      <c r="V236" s="16" t="s">
        <v>412</v>
      </c>
      <c r="W236" s="16" t="s">
        <v>470</v>
      </c>
      <c r="X236" s="6"/>
      <c r="Y236" s="28"/>
    </row>
    <row r="237" spans="1:25" s="31" customFormat="1" ht="63.75" x14ac:dyDescent="0.25">
      <c r="A237" s="57">
        <f t="shared" si="3"/>
        <v>232</v>
      </c>
      <c r="B237" s="2"/>
      <c r="C237" s="34" t="s">
        <v>472</v>
      </c>
      <c r="D237" s="40" t="s">
        <v>1256</v>
      </c>
      <c r="E237" s="32" t="s">
        <v>471</v>
      </c>
      <c r="F237" s="34" t="s">
        <v>473</v>
      </c>
      <c r="G237" s="2" t="s">
        <v>7879</v>
      </c>
      <c r="H237" s="32"/>
      <c r="I237" s="32"/>
      <c r="J237" s="46" t="s">
        <v>1257</v>
      </c>
      <c r="K237" s="18">
        <v>39954</v>
      </c>
      <c r="L237" s="178">
        <v>1198</v>
      </c>
      <c r="M237" s="28"/>
      <c r="N237" s="28"/>
      <c r="O237" s="19"/>
      <c r="P237" s="37">
        <v>159477.76000000001</v>
      </c>
      <c r="Q237" s="37"/>
      <c r="R237" s="37"/>
      <c r="S237" s="37"/>
      <c r="T237" s="37"/>
      <c r="U237" s="37"/>
      <c r="V237" s="16" t="s">
        <v>412</v>
      </c>
      <c r="W237" s="16" t="s">
        <v>474</v>
      </c>
      <c r="X237" s="6"/>
      <c r="Y237" s="28"/>
    </row>
    <row r="238" spans="1:25" s="31" customFormat="1" ht="63.75" x14ac:dyDescent="0.25">
      <c r="A238" s="57">
        <f t="shared" si="3"/>
        <v>233</v>
      </c>
      <c r="B238" s="2"/>
      <c r="C238" s="34" t="s">
        <v>472</v>
      </c>
      <c r="D238" s="40" t="s">
        <v>1261</v>
      </c>
      <c r="E238" s="32" t="s">
        <v>475</v>
      </c>
      <c r="F238" s="34" t="s">
        <v>473</v>
      </c>
      <c r="G238" s="2" t="s">
        <v>7879</v>
      </c>
      <c r="H238" s="32"/>
      <c r="I238" s="32"/>
      <c r="J238" s="46" t="s">
        <v>1262</v>
      </c>
      <c r="K238" s="18">
        <v>39954</v>
      </c>
      <c r="L238" s="178">
        <v>2920</v>
      </c>
      <c r="M238" s="28"/>
      <c r="N238" s="28"/>
      <c r="O238" s="19"/>
      <c r="P238" s="37">
        <v>656065.6</v>
      </c>
      <c r="Q238" s="37"/>
      <c r="R238" s="37"/>
      <c r="S238" s="37"/>
      <c r="T238" s="37"/>
      <c r="U238" s="37"/>
      <c r="V238" s="16" t="s">
        <v>412</v>
      </c>
      <c r="W238" s="16" t="s">
        <v>476</v>
      </c>
      <c r="X238" s="6"/>
      <c r="Y238" s="28"/>
    </row>
    <row r="239" spans="1:25" s="31" customFormat="1" ht="63.75" x14ac:dyDescent="0.25">
      <c r="A239" s="57">
        <f t="shared" si="3"/>
        <v>234</v>
      </c>
      <c r="B239" s="2"/>
      <c r="C239" s="34" t="s">
        <v>472</v>
      </c>
      <c r="D239" s="40" t="s">
        <v>1037</v>
      </c>
      <c r="E239" s="32" t="s">
        <v>477</v>
      </c>
      <c r="F239" s="34" t="s">
        <v>473</v>
      </c>
      <c r="G239" s="2" t="s">
        <v>7879</v>
      </c>
      <c r="H239" s="32"/>
      <c r="I239" s="32"/>
      <c r="J239" s="46" t="s">
        <v>1038</v>
      </c>
      <c r="K239" s="18">
        <v>39954</v>
      </c>
      <c r="L239" s="179">
        <v>76</v>
      </c>
      <c r="M239" s="28"/>
      <c r="N239" s="28"/>
      <c r="O239" s="19"/>
      <c r="P239" s="37">
        <v>1032.08</v>
      </c>
      <c r="Q239" s="37"/>
      <c r="R239" s="37"/>
      <c r="S239" s="37"/>
      <c r="T239" s="37"/>
      <c r="U239" s="37"/>
      <c r="V239" s="16" t="s">
        <v>412</v>
      </c>
      <c r="W239" s="16" t="s">
        <v>478</v>
      </c>
      <c r="X239" s="6"/>
      <c r="Y239" s="28"/>
    </row>
    <row r="240" spans="1:25" s="31" customFormat="1" ht="63.75" x14ac:dyDescent="0.25">
      <c r="A240" s="57">
        <f t="shared" si="3"/>
        <v>235</v>
      </c>
      <c r="B240" s="2"/>
      <c r="C240" s="34" t="s">
        <v>472</v>
      </c>
      <c r="D240" s="40" t="s">
        <v>1267</v>
      </c>
      <c r="E240" s="32" t="s">
        <v>479</v>
      </c>
      <c r="F240" s="34" t="s">
        <v>473</v>
      </c>
      <c r="G240" s="2" t="s">
        <v>7879</v>
      </c>
      <c r="H240" s="32"/>
      <c r="I240" s="32"/>
      <c r="J240" s="46" t="s">
        <v>1268</v>
      </c>
      <c r="K240" s="18">
        <v>39954</v>
      </c>
      <c r="L240" s="179">
        <v>2459</v>
      </c>
      <c r="M240" s="28"/>
      <c r="N240" s="28"/>
      <c r="O240" s="19"/>
      <c r="P240" s="37">
        <v>601323.86</v>
      </c>
      <c r="Q240" s="37"/>
      <c r="R240" s="37"/>
      <c r="S240" s="37"/>
      <c r="T240" s="37"/>
      <c r="U240" s="37"/>
      <c r="V240" s="16" t="s">
        <v>412</v>
      </c>
      <c r="W240" s="16" t="s">
        <v>480</v>
      </c>
      <c r="X240" s="6"/>
      <c r="Y240" s="28"/>
    </row>
    <row r="241" spans="1:25" s="31" customFormat="1" ht="51" x14ac:dyDescent="0.25">
      <c r="A241" s="57">
        <f t="shared" si="3"/>
        <v>236</v>
      </c>
      <c r="B241" s="2"/>
      <c r="C241" s="33" t="s">
        <v>481</v>
      </c>
      <c r="D241" s="8" t="s">
        <v>894</v>
      </c>
      <c r="E241" s="32" t="s">
        <v>678</v>
      </c>
      <c r="F241" s="34" t="s">
        <v>482</v>
      </c>
      <c r="G241" s="2" t="s">
        <v>7879</v>
      </c>
      <c r="H241" s="32"/>
      <c r="I241" s="32"/>
      <c r="J241" s="6" t="s">
        <v>905</v>
      </c>
      <c r="K241" s="18">
        <v>40058</v>
      </c>
      <c r="L241" s="175">
        <v>1317</v>
      </c>
      <c r="M241" s="28"/>
      <c r="N241" s="28"/>
      <c r="O241" s="19"/>
      <c r="P241" s="22">
        <v>1</v>
      </c>
      <c r="Q241" s="22"/>
      <c r="R241" s="22"/>
      <c r="S241" s="22"/>
      <c r="T241" s="22"/>
      <c r="U241" s="22"/>
      <c r="V241" s="16"/>
      <c r="W241" s="16"/>
      <c r="X241" s="6"/>
      <c r="Y241" s="28"/>
    </row>
    <row r="242" spans="1:25" s="31" customFormat="1" ht="30.75" customHeight="1" x14ac:dyDescent="0.25">
      <c r="A242" s="57">
        <f t="shared" si="3"/>
        <v>237</v>
      </c>
      <c r="B242" s="2"/>
      <c r="C242" s="33" t="s">
        <v>481</v>
      </c>
      <c r="D242" s="40" t="s">
        <v>894</v>
      </c>
      <c r="E242" s="32" t="s">
        <v>483</v>
      </c>
      <c r="F242" s="34" t="s">
        <v>482</v>
      </c>
      <c r="G242" s="2" t="s">
        <v>7879</v>
      </c>
      <c r="H242" s="32"/>
      <c r="I242" s="32"/>
      <c r="J242" s="46" t="s">
        <v>997</v>
      </c>
      <c r="K242" s="18">
        <v>40058</v>
      </c>
      <c r="L242" s="175">
        <v>1699</v>
      </c>
      <c r="M242" s="28"/>
      <c r="N242" s="28"/>
      <c r="O242" s="19"/>
      <c r="P242" s="22">
        <v>1</v>
      </c>
      <c r="Q242" s="22"/>
      <c r="R242" s="22"/>
      <c r="S242" s="22"/>
      <c r="T242" s="22"/>
      <c r="U242" s="22"/>
      <c r="V242" s="16"/>
      <c r="W242" s="16"/>
      <c r="X242" s="6"/>
      <c r="Y242" s="28"/>
    </row>
    <row r="243" spans="1:25" s="31" customFormat="1" ht="51" x14ac:dyDescent="0.25">
      <c r="A243" s="57">
        <f t="shared" si="3"/>
        <v>238</v>
      </c>
      <c r="B243" s="2"/>
      <c r="C243" s="33" t="s">
        <v>481</v>
      </c>
      <c r="D243" s="8" t="s">
        <v>894</v>
      </c>
      <c r="E243" s="32" t="s">
        <v>484</v>
      </c>
      <c r="F243" s="34" t="s">
        <v>482</v>
      </c>
      <c r="G243" s="2" t="s">
        <v>7879</v>
      </c>
      <c r="H243" s="32"/>
      <c r="I243" s="32"/>
      <c r="J243" s="6" t="s">
        <v>895</v>
      </c>
      <c r="K243" s="18">
        <v>40058</v>
      </c>
      <c r="L243" s="175">
        <v>840</v>
      </c>
      <c r="M243" s="28"/>
      <c r="N243" s="28"/>
      <c r="O243" s="19"/>
      <c r="P243" s="22">
        <v>1</v>
      </c>
      <c r="Q243" s="22"/>
      <c r="R243" s="22"/>
      <c r="S243" s="22"/>
      <c r="T243" s="22"/>
      <c r="U243" s="22"/>
      <c r="V243" s="16"/>
      <c r="W243" s="16"/>
      <c r="X243" s="6"/>
      <c r="Y243" s="28"/>
    </row>
    <row r="244" spans="1:25" s="31" customFormat="1" ht="51" x14ac:dyDescent="0.25">
      <c r="A244" s="57">
        <f t="shared" si="3"/>
        <v>239</v>
      </c>
      <c r="B244" s="2"/>
      <c r="C244" s="33" t="s">
        <v>481</v>
      </c>
      <c r="D244" s="8" t="s">
        <v>894</v>
      </c>
      <c r="E244" s="32" t="s">
        <v>485</v>
      </c>
      <c r="F244" s="34" t="s">
        <v>482</v>
      </c>
      <c r="G244" s="2" t="s">
        <v>7879</v>
      </c>
      <c r="H244" s="32"/>
      <c r="I244" s="32"/>
      <c r="J244" s="6" t="s">
        <v>899</v>
      </c>
      <c r="K244" s="18">
        <v>40058</v>
      </c>
      <c r="L244" s="175">
        <v>236</v>
      </c>
      <c r="M244" s="28"/>
      <c r="N244" s="28"/>
      <c r="O244" s="19"/>
      <c r="P244" s="22">
        <v>1</v>
      </c>
      <c r="Q244" s="22"/>
      <c r="R244" s="22"/>
      <c r="S244" s="22"/>
      <c r="T244" s="22"/>
      <c r="U244" s="22"/>
      <c r="V244" s="16"/>
      <c r="W244" s="16"/>
      <c r="X244" s="6"/>
      <c r="Y244" s="28"/>
    </row>
    <row r="245" spans="1:25" s="31" customFormat="1" ht="102" x14ac:dyDescent="0.25">
      <c r="A245" s="57">
        <f t="shared" si="3"/>
        <v>240</v>
      </c>
      <c r="B245" s="2"/>
      <c r="C245" s="33" t="s">
        <v>487</v>
      </c>
      <c r="D245" s="40" t="s">
        <v>851</v>
      </c>
      <c r="E245" s="32" t="s">
        <v>486</v>
      </c>
      <c r="F245" s="34" t="s">
        <v>488</v>
      </c>
      <c r="G245" s="2" t="s">
        <v>7879</v>
      </c>
      <c r="H245" s="32"/>
      <c r="I245" s="32"/>
      <c r="J245" s="46" t="s">
        <v>1320</v>
      </c>
      <c r="K245" s="18">
        <v>40144</v>
      </c>
      <c r="L245" s="175">
        <v>858</v>
      </c>
      <c r="M245" s="28"/>
      <c r="N245" s="28"/>
      <c r="O245" s="19"/>
      <c r="P245" s="22">
        <v>1</v>
      </c>
      <c r="Q245" s="22"/>
      <c r="R245" s="22"/>
      <c r="S245" s="22"/>
      <c r="T245" s="22"/>
      <c r="U245" s="22"/>
      <c r="V245" s="16"/>
      <c r="W245" s="16"/>
      <c r="X245" s="6"/>
      <c r="Y245" s="28"/>
    </row>
    <row r="246" spans="1:25" s="31" customFormat="1" ht="30.75" customHeight="1" x14ac:dyDescent="0.25">
      <c r="A246" s="57">
        <f t="shared" si="3"/>
        <v>241</v>
      </c>
      <c r="B246" s="2"/>
      <c r="C246" s="33" t="s">
        <v>487</v>
      </c>
      <c r="D246" s="40" t="s">
        <v>851</v>
      </c>
      <c r="E246" s="32" t="s">
        <v>489</v>
      </c>
      <c r="F246" s="34" t="s">
        <v>488</v>
      </c>
      <c r="G246" s="2" t="s">
        <v>7879</v>
      </c>
      <c r="H246" s="32"/>
      <c r="I246" s="32"/>
      <c r="J246" s="46" t="s">
        <v>1072</v>
      </c>
      <c r="K246" s="18">
        <v>40144</v>
      </c>
      <c r="L246" s="175">
        <v>4490</v>
      </c>
      <c r="M246" s="28"/>
      <c r="N246" s="28"/>
      <c r="O246" s="19"/>
      <c r="P246" s="22">
        <v>1</v>
      </c>
      <c r="Q246" s="22"/>
      <c r="R246" s="22"/>
      <c r="S246" s="22"/>
      <c r="T246" s="22"/>
      <c r="U246" s="22"/>
      <c r="V246" s="16"/>
      <c r="W246" s="16"/>
      <c r="X246" s="6"/>
      <c r="Y246" s="28"/>
    </row>
    <row r="247" spans="1:25" s="31" customFormat="1" ht="102" x14ac:dyDescent="0.25">
      <c r="A247" s="57">
        <f t="shared" si="3"/>
        <v>242</v>
      </c>
      <c r="B247" s="2"/>
      <c r="C247" s="33" t="s">
        <v>487</v>
      </c>
      <c r="D247" s="40" t="s">
        <v>1143</v>
      </c>
      <c r="E247" s="32" t="s">
        <v>687</v>
      </c>
      <c r="F247" s="34" t="s">
        <v>488</v>
      </c>
      <c r="G247" s="2" t="s">
        <v>7879</v>
      </c>
      <c r="H247" s="32"/>
      <c r="I247" s="32"/>
      <c r="J247" s="46" t="s">
        <v>1144</v>
      </c>
      <c r="K247" s="18">
        <v>40144</v>
      </c>
      <c r="L247" s="175">
        <v>2414</v>
      </c>
      <c r="M247" s="28"/>
      <c r="N247" s="28"/>
      <c r="O247" s="19"/>
      <c r="P247" s="22">
        <v>1</v>
      </c>
      <c r="Q247" s="22"/>
      <c r="R247" s="22"/>
      <c r="S247" s="22"/>
      <c r="T247" s="22"/>
      <c r="U247" s="22"/>
      <c r="V247" s="16"/>
      <c r="W247" s="16"/>
      <c r="X247" s="6"/>
      <c r="Y247" s="28"/>
    </row>
    <row r="248" spans="1:25" s="31" customFormat="1" ht="102" x14ac:dyDescent="0.25">
      <c r="A248" s="57">
        <f t="shared" si="3"/>
        <v>243</v>
      </c>
      <c r="B248" s="2"/>
      <c r="C248" s="33" t="s">
        <v>487</v>
      </c>
      <c r="D248" s="40" t="s">
        <v>851</v>
      </c>
      <c r="E248" s="32" t="s">
        <v>490</v>
      </c>
      <c r="F248" s="34" t="s">
        <v>488</v>
      </c>
      <c r="G248" s="2" t="s">
        <v>7879</v>
      </c>
      <c r="H248" s="32"/>
      <c r="I248" s="32"/>
      <c r="J248" s="46" t="s">
        <v>1291</v>
      </c>
      <c r="K248" s="18">
        <v>40144</v>
      </c>
      <c r="L248" s="175">
        <v>759</v>
      </c>
      <c r="M248" s="28"/>
      <c r="N248" s="28"/>
      <c r="O248" s="19"/>
      <c r="P248" s="22">
        <v>1</v>
      </c>
      <c r="Q248" s="22"/>
      <c r="R248" s="22"/>
      <c r="S248" s="22"/>
      <c r="T248" s="22"/>
      <c r="U248" s="22"/>
      <c r="V248" s="16"/>
      <c r="W248" s="16"/>
      <c r="X248" s="6"/>
    </row>
    <row r="249" spans="1:25" s="31" customFormat="1" ht="102" x14ac:dyDescent="0.25">
      <c r="A249" s="57">
        <f t="shared" si="3"/>
        <v>244</v>
      </c>
      <c r="B249" s="2"/>
      <c r="C249" s="33" t="s">
        <v>487</v>
      </c>
      <c r="D249" s="40" t="s">
        <v>851</v>
      </c>
      <c r="E249" s="32" t="s">
        <v>686</v>
      </c>
      <c r="F249" s="34" t="s">
        <v>488</v>
      </c>
      <c r="G249" s="2" t="s">
        <v>7879</v>
      </c>
      <c r="H249" s="32"/>
      <c r="I249" s="32"/>
      <c r="J249" s="46" t="s">
        <v>1113</v>
      </c>
      <c r="K249" s="18">
        <v>40144</v>
      </c>
      <c r="L249" s="175">
        <v>41</v>
      </c>
      <c r="M249" s="28"/>
      <c r="N249" s="28"/>
      <c r="O249" s="19"/>
      <c r="P249" s="22">
        <v>1</v>
      </c>
      <c r="Q249" s="22"/>
      <c r="R249" s="22"/>
      <c r="S249" s="22"/>
      <c r="T249" s="22"/>
      <c r="U249" s="22"/>
      <c r="V249" s="16"/>
      <c r="W249" s="16"/>
      <c r="X249" s="6"/>
      <c r="Y249" s="28"/>
    </row>
    <row r="250" spans="1:25" s="31" customFormat="1" ht="102" x14ac:dyDescent="0.25">
      <c r="A250" s="57">
        <f t="shared" si="3"/>
        <v>245</v>
      </c>
      <c r="B250" s="2"/>
      <c r="C250" s="33" t="s">
        <v>487</v>
      </c>
      <c r="D250" s="40" t="s">
        <v>851</v>
      </c>
      <c r="E250" s="32" t="s">
        <v>491</v>
      </c>
      <c r="F250" s="34" t="s">
        <v>488</v>
      </c>
      <c r="G250" s="2" t="s">
        <v>7879</v>
      </c>
      <c r="H250" s="32"/>
      <c r="I250" s="32"/>
      <c r="J250" s="46" t="s">
        <v>1114</v>
      </c>
      <c r="K250" s="18">
        <v>40144</v>
      </c>
      <c r="L250" s="175">
        <v>3315</v>
      </c>
      <c r="M250" s="28"/>
      <c r="N250" s="28"/>
      <c r="O250" s="19"/>
      <c r="P250" s="22">
        <v>1</v>
      </c>
      <c r="Q250" s="22"/>
      <c r="R250" s="22"/>
      <c r="S250" s="22"/>
      <c r="T250" s="22"/>
      <c r="U250" s="22"/>
      <c r="V250" s="16"/>
      <c r="W250" s="16"/>
      <c r="X250" s="6"/>
      <c r="Y250" s="28"/>
    </row>
    <row r="251" spans="1:25" s="31" customFormat="1" ht="102" x14ac:dyDescent="0.25">
      <c r="A251" s="57">
        <f t="shared" si="3"/>
        <v>246</v>
      </c>
      <c r="B251" s="2"/>
      <c r="C251" s="33" t="s">
        <v>487</v>
      </c>
      <c r="D251" s="40" t="s">
        <v>851</v>
      </c>
      <c r="E251" s="32" t="s">
        <v>492</v>
      </c>
      <c r="F251" s="34" t="s">
        <v>488</v>
      </c>
      <c r="G251" s="2" t="s">
        <v>7879</v>
      </c>
      <c r="H251" s="32"/>
      <c r="I251" s="32"/>
      <c r="J251" s="46" t="s">
        <v>1270</v>
      </c>
      <c r="K251" s="18">
        <v>40144</v>
      </c>
      <c r="L251" s="175">
        <v>1000</v>
      </c>
      <c r="M251" s="28"/>
      <c r="N251" s="28"/>
      <c r="O251" s="19"/>
      <c r="P251" s="22">
        <v>1</v>
      </c>
      <c r="Q251" s="22"/>
      <c r="R251" s="22"/>
      <c r="S251" s="22"/>
      <c r="T251" s="22"/>
      <c r="U251" s="22"/>
      <c r="V251" s="16"/>
      <c r="W251" s="16"/>
      <c r="X251" s="6"/>
      <c r="Y251" s="28"/>
    </row>
    <row r="252" spans="1:25" s="31" customFormat="1" ht="102" x14ac:dyDescent="0.25">
      <c r="A252" s="57">
        <f t="shared" si="3"/>
        <v>247</v>
      </c>
      <c r="B252" s="2"/>
      <c r="C252" s="33" t="s">
        <v>487</v>
      </c>
      <c r="D252" s="40" t="s">
        <v>851</v>
      </c>
      <c r="E252" s="32" t="s">
        <v>493</v>
      </c>
      <c r="F252" s="34" t="s">
        <v>488</v>
      </c>
      <c r="G252" s="2" t="s">
        <v>7879</v>
      </c>
      <c r="H252" s="32"/>
      <c r="I252" s="32"/>
      <c r="J252" s="46" t="s">
        <v>1254</v>
      </c>
      <c r="K252" s="18">
        <v>40144</v>
      </c>
      <c r="L252" s="175">
        <v>1072</v>
      </c>
      <c r="M252" s="28"/>
      <c r="N252" s="28"/>
      <c r="O252" s="19"/>
      <c r="P252" s="22">
        <v>1</v>
      </c>
      <c r="Q252" s="22"/>
      <c r="R252" s="22"/>
      <c r="S252" s="22"/>
      <c r="T252" s="22"/>
      <c r="U252" s="22"/>
      <c r="V252" s="16"/>
      <c r="W252" s="16"/>
      <c r="X252" s="6"/>
      <c r="Y252" s="28"/>
    </row>
    <row r="253" spans="1:25" s="31" customFormat="1" ht="102" x14ac:dyDescent="0.25">
      <c r="A253" s="57">
        <f t="shared" si="3"/>
        <v>248</v>
      </c>
      <c r="B253" s="2"/>
      <c r="C253" s="33" t="s">
        <v>487</v>
      </c>
      <c r="D253" s="40" t="s">
        <v>851</v>
      </c>
      <c r="E253" s="32" t="s">
        <v>494</v>
      </c>
      <c r="F253" s="34" t="s">
        <v>488</v>
      </c>
      <c r="G253" s="2" t="s">
        <v>7879</v>
      </c>
      <c r="H253" s="32"/>
      <c r="I253" s="32"/>
      <c r="J253" s="46" t="s">
        <v>1071</v>
      </c>
      <c r="K253" s="18">
        <v>40144</v>
      </c>
      <c r="L253" s="175">
        <v>6283</v>
      </c>
      <c r="M253" s="28"/>
      <c r="N253" s="28"/>
      <c r="O253" s="19"/>
      <c r="P253" s="22">
        <v>1</v>
      </c>
      <c r="Q253" s="22"/>
      <c r="R253" s="22"/>
      <c r="S253" s="22"/>
      <c r="T253" s="22"/>
      <c r="U253" s="22"/>
      <c r="V253" s="16"/>
      <c r="W253" s="16"/>
      <c r="X253" s="6"/>
      <c r="Y253" s="28"/>
    </row>
    <row r="254" spans="1:25" s="31" customFormat="1" ht="102" x14ac:dyDescent="0.25">
      <c r="A254" s="57">
        <f t="shared" si="3"/>
        <v>249</v>
      </c>
      <c r="B254" s="2"/>
      <c r="C254" s="33" t="s">
        <v>487</v>
      </c>
      <c r="D254" s="40" t="s">
        <v>851</v>
      </c>
      <c r="E254" s="32" t="s">
        <v>495</v>
      </c>
      <c r="F254" s="34" t="s">
        <v>488</v>
      </c>
      <c r="G254" s="2" t="s">
        <v>7879</v>
      </c>
      <c r="H254" s="32"/>
      <c r="I254" s="32"/>
      <c r="J254" s="46" t="s">
        <v>1087</v>
      </c>
      <c r="K254" s="18">
        <v>40144</v>
      </c>
      <c r="L254" s="175">
        <v>1291</v>
      </c>
      <c r="M254" s="28"/>
      <c r="N254" s="28"/>
      <c r="O254" s="19"/>
      <c r="P254" s="22">
        <v>1</v>
      </c>
      <c r="Q254" s="22"/>
      <c r="R254" s="22"/>
      <c r="S254" s="22"/>
      <c r="T254" s="22"/>
      <c r="U254" s="22"/>
      <c r="V254" s="16"/>
      <c r="W254" s="16"/>
      <c r="X254" s="6"/>
      <c r="Y254" s="28"/>
    </row>
    <row r="255" spans="1:25" s="31" customFormat="1" ht="102" x14ac:dyDescent="0.25">
      <c r="A255" s="57">
        <f t="shared" si="3"/>
        <v>250</v>
      </c>
      <c r="B255" s="2"/>
      <c r="C255" s="33" t="s">
        <v>487</v>
      </c>
      <c r="D255" s="40" t="s">
        <v>851</v>
      </c>
      <c r="E255" s="32" t="s">
        <v>496</v>
      </c>
      <c r="F255" s="34" t="s">
        <v>488</v>
      </c>
      <c r="G255" s="2" t="s">
        <v>7879</v>
      </c>
      <c r="H255" s="32"/>
      <c r="I255" s="32"/>
      <c r="J255" s="46" t="s">
        <v>1246</v>
      </c>
      <c r="K255" s="18">
        <v>40144</v>
      </c>
      <c r="L255" s="175">
        <v>829</v>
      </c>
      <c r="M255" s="28"/>
      <c r="N255" s="28"/>
      <c r="O255" s="19"/>
      <c r="P255" s="22">
        <v>1</v>
      </c>
      <c r="Q255" s="22"/>
      <c r="R255" s="22"/>
      <c r="S255" s="22"/>
      <c r="T255" s="22"/>
      <c r="U255" s="22"/>
      <c r="V255" s="16"/>
      <c r="W255" s="16"/>
      <c r="X255" s="6"/>
      <c r="Y255" s="28"/>
    </row>
    <row r="256" spans="1:25" s="31" customFormat="1" ht="102" x14ac:dyDescent="0.25">
      <c r="A256" s="57">
        <f t="shared" si="3"/>
        <v>251</v>
      </c>
      <c r="B256" s="2"/>
      <c r="C256" s="33" t="s">
        <v>487</v>
      </c>
      <c r="D256" s="40" t="s">
        <v>851</v>
      </c>
      <c r="E256" s="52" t="s">
        <v>497</v>
      </c>
      <c r="F256" s="34" t="s">
        <v>488</v>
      </c>
      <c r="G256" s="2" t="s">
        <v>7879</v>
      </c>
      <c r="H256" s="52"/>
      <c r="I256" s="52"/>
      <c r="J256" s="46" t="s">
        <v>1238</v>
      </c>
      <c r="K256" s="18">
        <v>40144</v>
      </c>
      <c r="L256" s="175">
        <v>833</v>
      </c>
      <c r="M256" s="28"/>
      <c r="N256" s="28"/>
      <c r="O256" s="19"/>
      <c r="P256" s="22">
        <v>1</v>
      </c>
      <c r="Q256" s="22"/>
      <c r="R256" s="22"/>
      <c r="S256" s="22"/>
      <c r="T256" s="22"/>
      <c r="U256" s="22"/>
      <c r="V256" s="16"/>
      <c r="W256" s="16"/>
      <c r="X256" s="6"/>
      <c r="Y256" s="28"/>
    </row>
    <row r="257" spans="1:25" s="31" customFormat="1" ht="102" x14ac:dyDescent="0.25">
      <c r="A257" s="57">
        <f t="shared" si="3"/>
        <v>252</v>
      </c>
      <c r="B257" s="2"/>
      <c r="C257" s="33" t="s">
        <v>487</v>
      </c>
      <c r="D257" s="40" t="s">
        <v>851</v>
      </c>
      <c r="E257" s="32" t="s">
        <v>498</v>
      </c>
      <c r="F257" s="34" t="s">
        <v>488</v>
      </c>
      <c r="G257" s="2" t="s">
        <v>7879</v>
      </c>
      <c r="H257" s="32"/>
      <c r="I257" s="32"/>
      <c r="J257" s="46" t="s">
        <v>1011</v>
      </c>
      <c r="K257" s="18">
        <v>40144</v>
      </c>
      <c r="L257" s="175">
        <v>1354</v>
      </c>
      <c r="M257" s="28"/>
      <c r="N257" s="28"/>
      <c r="O257" s="19"/>
      <c r="P257" s="22">
        <v>1</v>
      </c>
      <c r="Q257" s="22"/>
      <c r="R257" s="22"/>
      <c r="S257" s="22"/>
      <c r="T257" s="22"/>
      <c r="U257" s="22"/>
      <c r="V257" s="16"/>
      <c r="W257" s="16"/>
      <c r="X257" s="6"/>
      <c r="Y257" s="28"/>
    </row>
    <row r="258" spans="1:25" s="31" customFormat="1" ht="102" x14ac:dyDescent="0.25">
      <c r="A258" s="57">
        <f t="shared" si="3"/>
        <v>253</v>
      </c>
      <c r="B258" s="2"/>
      <c r="C258" s="33" t="s">
        <v>487</v>
      </c>
      <c r="D258" s="40" t="s">
        <v>851</v>
      </c>
      <c r="E258" s="32" t="s">
        <v>499</v>
      </c>
      <c r="F258" s="34" t="s">
        <v>488</v>
      </c>
      <c r="G258" s="2" t="s">
        <v>7879</v>
      </c>
      <c r="H258" s="32"/>
      <c r="I258" s="32"/>
      <c r="J258" s="46" t="s">
        <v>1231</v>
      </c>
      <c r="K258" s="18">
        <v>40144</v>
      </c>
      <c r="L258" s="175">
        <v>1332</v>
      </c>
      <c r="M258" s="28"/>
      <c r="N258" s="28"/>
      <c r="O258" s="19"/>
      <c r="P258" s="22">
        <v>1</v>
      </c>
      <c r="Q258" s="22"/>
      <c r="R258" s="22"/>
      <c r="S258" s="22"/>
      <c r="T258" s="22"/>
      <c r="U258" s="22"/>
      <c r="V258" s="16"/>
      <c r="W258" s="16"/>
      <c r="X258" s="6"/>
      <c r="Y258" s="28"/>
    </row>
    <row r="259" spans="1:25" s="31" customFormat="1" ht="102" x14ac:dyDescent="0.25">
      <c r="A259" s="57">
        <f t="shared" si="3"/>
        <v>254</v>
      </c>
      <c r="B259" s="2"/>
      <c r="C259" s="33" t="s">
        <v>487</v>
      </c>
      <c r="D259" s="40" t="s">
        <v>851</v>
      </c>
      <c r="E259" s="32" t="s">
        <v>500</v>
      </c>
      <c r="F259" s="34" t="s">
        <v>488</v>
      </c>
      <c r="G259" s="2" t="s">
        <v>7879</v>
      </c>
      <c r="H259" s="32"/>
      <c r="I259" s="32"/>
      <c r="J259" s="46" t="s">
        <v>1169</v>
      </c>
      <c r="K259" s="18">
        <v>40144</v>
      </c>
      <c r="L259" s="175">
        <v>2172</v>
      </c>
      <c r="M259" s="28"/>
      <c r="N259" s="28"/>
      <c r="O259" s="19"/>
      <c r="P259" s="22">
        <v>1</v>
      </c>
      <c r="Q259" s="22"/>
      <c r="R259" s="22"/>
      <c r="S259" s="22"/>
      <c r="T259" s="22"/>
      <c r="U259" s="22"/>
      <c r="V259" s="16"/>
      <c r="W259" s="16"/>
      <c r="X259" s="6"/>
      <c r="Y259" s="28"/>
    </row>
    <row r="260" spans="1:25" s="31" customFormat="1" ht="102" x14ac:dyDescent="0.25">
      <c r="A260" s="57">
        <f t="shared" si="3"/>
        <v>255</v>
      </c>
      <c r="B260" s="2"/>
      <c r="C260" s="33" t="s">
        <v>487</v>
      </c>
      <c r="D260" s="40" t="s">
        <v>851</v>
      </c>
      <c r="E260" s="32" t="s">
        <v>501</v>
      </c>
      <c r="F260" s="34" t="s">
        <v>488</v>
      </c>
      <c r="G260" s="2" t="s">
        <v>7879</v>
      </c>
      <c r="H260" s="32"/>
      <c r="I260" s="32"/>
      <c r="J260" s="46" t="s">
        <v>1225</v>
      </c>
      <c r="K260" s="18">
        <v>40144</v>
      </c>
      <c r="L260" s="175">
        <v>977</v>
      </c>
      <c r="M260" s="28"/>
      <c r="N260" s="28"/>
      <c r="O260" s="19"/>
      <c r="P260" s="22">
        <v>1</v>
      </c>
      <c r="Q260" s="22"/>
      <c r="R260" s="22"/>
      <c r="S260" s="22"/>
      <c r="T260" s="22"/>
      <c r="U260" s="22"/>
      <c r="V260" s="16"/>
      <c r="W260" s="16"/>
      <c r="X260" s="6"/>
      <c r="Y260" s="28"/>
    </row>
    <row r="261" spans="1:25" s="31" customFormat="1" ht="102" x14ac:dyDescent="0.25">
      <c r="A261" s="57">
        <f t="shared" si="3"/>
        <v>256</v>
      </c>
      <c r="B261" s="2">
        <v>1380</v>
      </c>
      <c r="C261" s="33" t="s">
        <v>487</v>
      </c>
      <c r="D261" s="8" t="s">
        <v>750</v>
      </c>
      <c r="E261" s="52" t="s">
        <v>502</v>
      </c>
      <c r="F261" s="34" t="s">
        <v>488</v>
      </c>
      <c r="G261" s="2" t="s">
        <v>7879</v>
      </c>
      <c r="H261" s="52"/>
      <c r="I261" s="52"/>
      <c r="J261" s="6" t="s">
        <v>752</v>
      </c>
      <c r="K261" s="6" t="s">
        <v>753</v>
      </c>
      <c r="L261" s="177">
        <v>6015</v>
      </c>
      <c r="M261" s="28"/>
      <c r="N261" s="28"/>
      <c r="O261" s="19"/>
      <c r="P261" s="22">
        <v>1</v>
      </c>
      <c r="Q261" s="22"/>
      <c r="R261" s="22"/>
      <c r="S261" s="22"/>
      <c r="T261" s="22"/>
      <c r="U261" s="22"/>
      <c r="V261" s="16"/>
      <c r="W261" s="16"/>
      <c r="X261" s="6" t="s">
        <v>751</v>
      </c>
      <c r="Y261" s="47">
        <v>42152</v>
      </c>
    </row>
    <row r="262" spans="1:25" s="31" customFormat="1" ht="102" x14ac:dyDescent="0.25">
      <c r="A262" s="57">
        <f t="shared" si="3"/>
        <v>257</v>
      </c>
      <c r="B262" s="2"/>
      <c r="C262" s="33" t="s">
        <v>487</v>
      </c>
      <c r="D262" s="8" t="s">
        <v>851</v>
      </c>
      <c r="E262" s="32" t="s">
        <v>503</v>
      </c>
      <c r="F262" s="34" t="s">
        <v>488</v>
      </c>
      <c r="G262" s="2" t="s">
        <v>7879</v>
      </c>
      <c r="H262" s="32"/>
      <c r="I262" s="32"/>
      <c r="J262" s="6" t="s">
        <v>853</v>
      </c>
      <c r="K262" s="18">
        <v>40144</v>
      </c>
      <c r="L262" s="175">
        <v>397</v>
      </c>
      <c r="M262" s="28"/>
      <c r="N262" s="28"/>
      <c r="O262" s="19"/>
      <c r="P262" s="22">
        <v>1</v>
      </c>
      <c r="Q262" s="22"/>
      <c r="R262" s="22"/>
      <c r="S262" s="22"/>
      <c r="T262" s="22"/>
      <c r="U262" s="22"/>
      <c r="V262" s="16"/>
      <c r="W262" s="16"/>
      <c r="X262" s="6"/>
      <c r="Y262" s="28"/>
    </row>
    <row r="263" spans="1:25" s="31" customFormat="1" ht="102" x14ac:dyDescent="0.25">
      <c r="A263" s="57">
        <f t="shared" ref="A263:A326" si="4">A262+1</f>
        <v>258</v>
      </c>
      <c r="B263" s="2"/>
      <c r="C263" s="33" t="s">
        <v>487</v>
      </c>
      <c r="D263" s="8" t="s">
        <v>851</v>
      </c>
      <c r="E263" s="32" t="s">
        <v>504</v>
      </c>
      <c r="F263" s="34" t="s">
        <v>488</v>
      </c>
      <c r="G263" s="2" t="s">
        <v>7879</v>
      </c>
      <c r="H263" s="32"/>
      <c r="I263" s="32"/>
      <c r="J263" s="6" t="s">
        <v>852</v>
      </c>
      <c r="K263" s="18">
        <v>40144</v>
      </c>
      <c r="L263" s="175">
        <v>506</v>
      </c>
      <c r="M263" s="28"/>
      <c r="N263" s="28"/>
      <c r="O263" s="19"/>
      <c r="P263" s="22">
        <v>1</v>
      </c>
      <c r="Q263" s="22"/>
      <c r="R263" s="22"/>
      <c r="S263" s="22"/>
      <c r="T263" s="22"/>
      <c r="U263" s="22"/>
      <c r="V263" s="16"/>
      <c r="W263" s="16"/>
      <c r="X263" s="6"/>
      <c r="Y263" s="28"/>
    </row>
    <row r="264" spans="1:25" s="31" customFormat="1" ht="51" x14ac:dyDescent="0.25">
      <c r="A264" s="57">
        <f t="shared" si="4"/>
        <v>259</v>
      </c>
      <c r="B264" s="2"/>
      <c r="C264" s="33" t="s">
        <v>505</v>
      </c>
      <c r="D264" s="40" t="s">
        <v>1077</v>
      </c>
      <c r="E264" s="32" t="s">
        <v>690</v>
      </c>
      <c r="F264" s="34" t="s">
        <v>506</v>
      </c>
      <c r="G264" s="2" t="s">
        <v>7879</v>
      </c>
      <c r="H264" s="32"/>
      <c r="I264" s="32"/>
      <c r="J264" s="46" t="s">
        <v>1232</v>
      </c>
      <c r="K264" s="18">
        <v>40190</v>
      </c>
      <c r="L264" s="175">
        <v>383</v>
      </c>
      <c r="M264" s="28"/>
      <c r="N264" s="28"/>
      <c r="O264" s="19"/>
      <c r="P264" s="22">
        <v>1</v>
      </c>
      <c r="Q264" s="22"/>
      <c r="R264" s="22"/>
      <c r="S264" s="22"/>
      <c r="T264" s="22"/>
      <c r="U264" s="22"/>
      <c r="V264" s="16"/>
      <c r="W264" s="16"/>
      <c r="X264" s="6"/>
      <c r="Y264" s="28"/>
    </row>
    <row r="265" spans="1:25" s="31" customFormat="1" ht="30.75" customHeight="1" x14ac:dyDescent="0.25">
      <c r="A265" s="57">
        <f t="shared" si="4"/>
        <v>260</v>
      </c>
      <c r="B265" s="2"/>
      <c r="C265" s="33" t="s">
        <v>505</v>
      </c>
      <c r="D265" s="40" t="s">
        <v>1077</v>
      </c>
      <c r="E265" s="32" t="s">
        <v>507</v>
      </c>
      <c r="F265" s="34" t="s">
        <v>506</v>
      </c>
      <c r="G265" s="2" t="s">
        <v>7879</v>
      </c>
      <c r="H265" s="32"/>
      <c r="I265" s="32"/>
      <c r="J265" s="46" t="s">
        <v>1079</v>
      </c>
      <c r="K265" s="18">
        <v>40190</v>
      </c>
      <c r="L265" s="175">
        <v>658</v>
      </c>
      <c r="M265" s="28"/>
      <c r="N265" s="28"/>
      <c r="O265" s="19"/>
      <c r="P265" s="22">
        <v>1</v>
      </c>
      <c r="Q265" s="22"/>
      <c r="R265" s="22"/>
      <c r="S265" s="22"/>
      <c r="T265" s="22"/>
      <c r="U265" s="22"/>
      <c r="V265" s="16"/>
      <c r="W265" s="16"/>
      <c r="X265" s="6"/>
      <c r="Y265" s="28"/>
    </row>
    <row r="266" spans="1:25" s="31" customFormat="1" ht="51" x14ac:dyDescent="0.25">
      <c r="A266" s="57">
        <f t="shared" si="4"/>
        <v>261</v>
      </c>
      <c r="B266" s="2"/>
      <c r="C266" s="33" t="s">
        <v>505</v>
      </c>
      <c r="D266" s="40" t="s">
        <v>1077</v>
      </c>
      <c r="E266" s="32" t="s">
        <v>691</v>
      </c>
      <c r="F266" s="34" t="s">
        <v>506</v>
      </c>
      <c r="G266" s="2" t="s">
        <v>7879</v>
      </c>
      <c r="H266" s="32"/>
      <c r="I266" s="32"/>
      <c r="J266" s="46" t="s">
        <v>1239</v>
      </c>
      <c r="K266" s="18">
        <v>40190</v>
      </c>
      <c r="L266" s="175">
        <v>435</v>
      </c>
      <c r="M266" s="28"/>
      <c r="N266" s="28"/>
      <c r="O266" s="19"/>
      <c r="P266" s="22">
        <v>1</v>
      </c>
      <c r="Q266" s="22"/>
      <c r="R266" s="22"/>
      <c r="S266" s="22"/>
      <c r="T266" s="22"/>
      <c r="U266" s="22"/>
      <c r="V266" s="16"/>
      <c r="W266" s="16"/>
      <c r="X266" s="6"/>
      <c r="Y266" s="28"/>
    </row>
    <row r="267" spans="1:25" s="31" customFormat="1" ht="51" x14ac:dyDescent="0.25">
      <c r="A267" s="57">
        <f t="shared" si="4"/>
        <v>262</v>
      </c>
      <c r="B267" s="2"/>
      <c r="C267" s="33" t="s">
        <v>505</v>
      </c>
      <c r="D267" s="40" t="s">
        <v>1077</v>
      </c>
      <c r="E267" s="32" t="s">
        <v>508</v>
      </c>
      <c r="F267" s="34" t="s">
        <v>506</v>
      </c>
      <c r="G267" s="2" t="s">
        <v>7879</v>
      </c>
      <c r="H267" s="32"/>
      <c r="I267" s="32"/>
      <c r="J267" s="46" t="s">
        <v>1242</v>
      </c>
      <c r="K267" s="18">
        <v>40190</v>
      </c>
      <c r="L267" s="175">
        <v>474</v>
      </c>
      <c r="M267" s="28"/>
      <c r="N267" s="28"/>
      <c r="O267" s="19"/>
      <c r="P267" s="22">
        <v>1</v>
      </c>
      <c r="Q267" s="22"/>
      <c r="R267" s="22"/>
      <c r="S267" s="22"/>
      <c r="T267" s="22"/>
      <c r="U267" s="22"/>
      <c r="V267" s="16"/>
      <c r="W267" s="16"/>
      <c r="X267" s="6"/>
      <c r="Y267" s="28"/>
    </row>
    <row r="268" spans="1:25" s="31" customFormat="1" ht="51" x14ac:dyDescent="0.25">
      <c r="A268" s="57">
        <f t="shared" si="4"/>
        <v>263</v>
      </c>
      <c r="B268" s="2"/>
      <c r="C268" s="33" t="s">
        <v>505</v>
      </c>
      <c r="D268" s="40" t="s">
        <v>1077</v>
      </c>
      <c r="E268" s="32" t="s">
        <v>509</v>
      </c>
      <c r="F268" s="34" t="s">
        <v>506</v>
      </c>
      <c r="G268" s="2" t="s">
        <v>7879</v>
      </c>
      <c r="H268" s="32"/>
      <c r="I268" s="32"/>
      <c r="J268" s="46" t="s">
        <v>1078</v>
      </c>
      <c r="K268" s="18">
        <v>40190</v>
      </c>
      <c r="L268" s="175">
        <v>2624</v>
      </c>
      <c r="M268" s="28"/>
      <c r="N268" s="28"/>
      <c r="O268" s="19"/>
      <c r="P268" s="22">
        <v>1</v>
      </c>
      <c r="Q268" s="22"/>
      <c r="R268" s="22"/>
      <c r="S268" s="22"/>
      <c r="T268" s="22"/>
      <c r="U268" s="22"/>
      <c r="V268" s="16"/>
      <c r="W268" s="16"/>
      <c r="X268" s="6"/>
      <c r="Y268" s="28"/>
    </row>
    <row r="269" spans="1:25" s="31" customFormat="1" ht="51" x14ac:dyDescent="0.25">
      <c r="A269" s="57">
        <f t="shared" si="4"/>
        <v>264</v>
      </c>
      <c r="B269" s="2"/>
      <c r="C269" s="33" t="s">
        <v>505</v>
      </c>
      <c r="D269" s="40" t="s">
        <v>1077</v>
      </c>
      <c r="E269" s="32" t="s">
        <v>510</v>
      </c>
      <c r="F269" s="34" t="s">
        <v>506</v>
      </c>
      <c r="G269" s="2" t="s">
        <v>7879</v>
      </c>
      <c r="H269" s="32"/>
      <c r="I269" s="32"/>
      <c r="J269" s="46" t="s">
        <v>1247</v>
      </c>
      <c r="K269" s="18">
        <v>40192</v>
      </c>
      <c r="L269" s="175">
        <v>570</v>
      </c>
      <c r="M269" s="28"/>
      <c r="N269" s="28"/>
      <c r="O269" s="19"/>
      <c r="P269" s="22">
        <v>1</v>
      </c>
      <c r="Q269" s="22"/>
      <c r="R269" s="22"/>
      <c r="S269" s="22"/>
      <c r="T269" s="22"/>
      <c r="U269" s="22"/>
      <c r="V269" s="16"/>
      <c r="W269" s="16"/>
      <c r="X269" s="6"/>
      <c r="Y269" s="28"/>
    </row>
    <row r="270" spans="1:25" s="31" customFormat="1" ht="51" x14ac:dyDescent="0.25">
      <c r="A270" s="57">
        <f t="shared" si="4"/>
        <v>265</v>
      </c>
      <c r="B270" s="2"/>
      <c r="C270" s="33" t="s">
        <v>505</v>
      </c>
      <c r="D270" s="40" t="s">
        <v>1077</v>
      </c>
      <c r="E270" s="32" t="s">
        <v>511</v>
      </c>
      <c r="F270" s="34" t="s">
        <v>506</v>
      </c>
      <c r="G270" s="2" t="s">
        <v>7879</v>
      </c>
      <c r="H270" s="32"/>
      <c r="I270" s="32"/>
      <c r="J270" s="46" t="s">
        <v>1251</v>
      </c>
      <c r="K270" s="18">
        <v>40192</v>
      </c>
      <c r="L270" s="175">
        <v>1247</v>
      </c>
      <c r="M270" s="28"/>
      <c r="N270" s="28"/>
      <c r="O270" s="19"/>
      <c r="P270" s="22">
        <v>1</v>
      </c>
      <c r="Q270" s="22"/>
      <c r="R270" s="22"/>
      <c r="S270" s="22"/>
      <c r="T270" s="22"/>
      <c r="U270" s="22"/>
      <c r="V270" s="16"/>
      <c r="W270" s="16"/>
      <c r="X270" s="6"/>
      <c r="Y270" s="28"/>
    </row>
    <row r="271" spans="1:25" s="31" customFormat="1" ht="51" x14ac:dyDescent="0.25">
      <c r="A271" s="57">
        <f t="shared" si="4"/>
        <v>266</v>
      </c>
      <c r="B271" s="2"/>
      <c r="C271" s="33" t="s">
        <v>505</v>
      </c>
      <c r="D271" s="40" t="s">
        <v>1077</v>
      </c>
      <c r="E271" s="32" t="s">
        <v>512</v>
      </c>
      <c r="F271" s="34" t="s">
        <v>506</v>
      </c>
      <c r="G271" s="2" t="s">
        <v>7879</v>
      </c>
      <c r="H271" s="32"/>
      <c r="I271" s="32"/>
      <c r="J271" s="46" t="s">
        <v>1255</v>
      </c>
      <c r="K271" s="18">
        <v>40192</v>
      </c>
      <c r="L271" s="175">
        <v>1109</v>
      </c>
      <c r="M271" s="28"/>
      <c r="N271" s="28"/>
      <c r="O271" s="19"/>
      <c r="P271" s="22">
        <v>1</v>
      </c>
      <c r="Q271" s="22"/>
      <c r="R271" s="22"/>
      <c r="S271" s="22"/>
      <c r="T271" s="22"/>
      <c r="U271" s="22"/>
      <c r="V271" s="16"/>
      <c r="W271" s="16"/>
      <c r="X271" s="6"/>
      <c r="Y271" s="28"/>
    </row>
    <row r="272" spans="1:25" s="31" customFormat="1" ht="51" x14ac:dyDescent="0.25">
      <c r="A272" s="57">
        <f t="shared" si="4"/>
        <v>267</v>
      </c>
      <c r="B272" s="2"/>
      <c r="C272" s="33" t="s">
        <v>505</v>
      </c>
      <c r="D272" s="40" t="s">
        <v>1077</v>
      </c>
      <c r="E272" s="32" t="s">
        <v>513</v>
      </c>
      <c r="F272" s="34" t="s">
        <v>506</v>
      </c>
      <c r="G272" s="2" t="s">
        <v>7879</v>
      </c>
      <c r="H272" s="32"/>
      <c r="I272" s="32"/>
      <c r="J272" s="46" t="s">
        <v>1266</v>
      </c>
      <c r="K272" s="18">
        <v>40192</v>
      </c>
      <c r="L272" s="175">
        <v>565</v>
      </c>
      <c r="M272" s="28"/>
      <c r="N272" s="28"/>
      <c r="O272" s="19"/>
      <c r="P272" s="22">
        <v>1</v>
      </c>
      <c r="Q272" s="22"/>
      <c r="R272" s="22"/>
      <c r="S272" s="22"/>
      <c r="T272" s="22"/>
      <c r="U272" s="22"/>
      <c r="V272" s="16"/>
      <c r="W272" s="16"/>
      <c r="X272" s="6"/>
      <c r="Y272" s="28"/>
    </row>
    <row r="273" spans="1:25" s="31" customFormat="1" ht="51" x14ac:dyDescent="0.25">
      <c r="A273" s="57">
        <f t="shared" si="4"/>
        <v>268</v>
      </c>
      <c r="B273" s="2"/>
      <c r="C273" s="33" t="s">
        <v>505</v>
      </c>
      <c r="D273" s="40" t="s">
        <v>1077</v>
      </c>
      <c r="E273" s="32" t="s">
        <v>514</v>
      </c>
      <c r="F273" s="34" t="s">
        <v>506</v>
      </c>
      <c r="G273" s="2" t="s">
        <v>7879</v>
      </c>
      <c r="H273" s="32"/>
      <c r="I273" s="32"/>
      <c r="J273" s="46" t="s">
        <v>1271</v>
      </c>
      <c r="K273" s="18">
        <v>40192</v>
      </c>
      <c r="L273" s="175">
        <v>606</v>
      </c>
      <c r="M273" s="28"/>
      <c r="N273" s="28"/>
      <c r="O273" s="19"/>
      <c r="P273" s="22">
        <v>1</v>
      </c>
      <c r="Q273" s="22"/>
      <c r="R273" s="22"/>
      <c r="S273" s="22"/>
      <c r="T273" s="22"/>
      <c r="U273" s="22"/>
      <c r="V273" s="16"/>
      <c r="W273" s="16"/>
      <c r="X273" s="6"/>
      <c r="Y273" s="28"/>
    </row>
    <row r="274" spans="1:25" s="31" customFormat="1" ht="51" x14ac:dyDescent="0.25">
      <c r="A274" s="57">
        <f t="shared" si="4"/>
        <v>269</v>
      </c>
      <c r="B274" s="2"/>
      <c r="C274" s="33" t="s">
        <v>505</v>
      </c>
      <c r="D274" s="40" t="s">
        <v>1077</v>
      </c>
      <c r="E274" s="32" t="s">
        <v>515</v>
      </c>
      <c r="F274" s="34" t="s">
        <v>506</v>
      </c>
      <c r="G274" s="2" t="s">
        <v>7879</v>
      </c>
      <c r="H274" s="32"/>
      <c r="I274" s="32"/>
      <c r="J274" s="46" t="s">
        <v>1265</v>
      </c>
      <c r="K274" s="18">
        <v>40192</v>
      </c>
      <c r="L274" s="175">
        <v>432</v>
      </c>
      <c r="M274" s="28"/>
      <c r="N274" s="28"/>
      <c r="O274" s="19"/>
      <c r="P274" s="22">
        <v>1</v>
      </c>
      <c r="Q274" s="22"/>
      <c r="R274" s="22"/>
      <c r="S274" s="22"/>
      <c r="T274" s="22"/>
      <c r="U274" s="22"/>
      <c r="V274" s="16"/>
      <c r="W274" s="16"/>
      <c r="X274" s="6"/>
      <c r="Y274" s="28"/>
    </row>
    <row r="275" spans="1:25" s="31" customFormat="1" ht="51" x14ac:dyDescent="0.25">
      <c r="A275" s="57">
        <f t="shared" si="4"/>
        <v>270</v>
      </c>
      <c r="B275" s="2"/>
      <c r="C275" s="33" t="s">
        <v>505</v>
      </c>
      <c r="D275" s="40" t="s">
        <v>1077</v>
      </c>
      <c r="E275" s="32" t="s">
        <v>516</v>
      </c>
      <c r="F275" s="34" t="s">
        <v>506</v>
      </c>
      <c r="G275" s="2" t="s">
        <v>7879</v>
      </c>
      <c r="H275" s="32"/>
      <c r="I275" s="32"/>
      <c r="J275" s="46" t="s">
        <v>1080</v>
      </c>
      <c r="K275" s="46" t="s">
        <v>863</v>
      </c>
      <c r="L275" s="175">
        <v>2340</v>
      </c>
      <c r="M275" s="28"/>
      <c r="N275" s="28"/>
      <c r="O275" s="19"/>
      <c r="P275" s="22">
        <v>1</v>
      </c>
      <c r="Q275" s="22"/>
      <c r="R275" s="22"/>
      <c r="S275" s="22"/>
      <c r="T275" s="22"/>
      <c r="U275" s="22"/>
      <c r="V275" s="16"/>
      <c r="W275" s="16"/>
      <c r="X275" s="6"/>
      <c r="Y275" s="28"/>
    </row>
    <row r="276" spans="1:25" s="31" customFormat="1" ht="51" x14ac:dyDescent="0.25">
      <c r="A276" s="57">
        <f t="shared" si="4"/>
        <v>271</v>
      </c>
      <c r="B276" s="2"/>
      <c r="C276" s="33" t="s">
        <v>505</v>
      </c>
      <c r="D276" s="40" t="s">
        <v>1077</v>
      </c>
      <c r="E276" s="32" t="s">
        <v>517</v>
      </c>
      <c r="F276" s="34" t="s">
        <v>506</v>
      </c>
      <c r="G276" s="2" t="s">
        <v>7879</v>
      </c>
      <c r="H276" s="32"/>
      <c r="I276" s="32"/>
      <c r="J276" s="46" t="s">
        <v>1272</v>
      </c>
      <c r="K276" s="18">
        <v>40192</v>
      </c>
      <c r="L276" s="175">
        <v>609</v>
      </c>
      <c r="M276" s="28"/>
      <c r="N276" s="28"/>
      <c r="O276" s="19"/>
      <c r="P276" s="22">
        <v>1</v>
      </c>
      <c r="Q276" s="22"/>
      <c r="R276" s="22"/>
      <c r="S276" s="22"/>
      <c r="T276" s="22"/>
      <c r="U276" s="22"/>
      <c r="V276" s="16"/>
      <c r="W276" s="16"/>
      <c r="X276" s="6"/>
      <c r="Y276" s="28"/>
    </row>
    <row r="277" spans="1:25" s="31" customFormat="1" ht="51" x14ac:dyDescent="0.25">
      <c r="A277" s="57">
        <f t="shared" si="4"/>
        <v>272</v>
      </c>
      <c r="B277" s="2"/>
      <c r="C277" s="33" t="s">
        <v>505</v>
      </c>
      <c r="D277" s="40" t="s">
        <v>1077</v>
      </c>
      <c r="E277" s="32" t="s">
        <v>695</v>
      </c>
      <c r="F277" s="34" t="s">
        <v>506</v>
      </c>
      <c r="G277" s="2" t="s">
        <v>7879</v>
      </c>
      <c r="H277" s="32"/>
      <c r="I277" s="32"/>
      <c r="J277" s="46" t="s">
        <v>1286</v>
      </c>
      <c r="K277" s="18">
        <v>40192</v>
      </c>
      <c r="L277" s="175">
        <v>795</v>
      </c>
      <c r="M277" s="28"/>
      <c r="N277" s="28"/>
      <c r="O277" s="19"/>
      <c r="P277" s="22">
        <v>1</v>
      </c>
      <c r="Q277" s="22"/>
      <c r="R277" s="22"/>
      <c r="S277" s="22"/>
      <c r="T277" s="22"/>
      <c r="U277" s="22"/>
      <c r="V277" s="16"/>
      <c r="W277" s="16"/>
      <c r="X277" s="6"/>
      <c r="Y277" s="28"/>
    </row>
    <row r="278" spans="1:25" s="31" customFormat="1" ht="51" x14ac:dyDescent="0.25">
      <c r="A278" s="57">
        <f t="shared" si="4"/>
        <v>273</v>
      </c>
      <c r="B278" s="2"/>
      <c r="C278" s="33" t="s">
        <v>505</v>
      </c>
      <c r="D278" s="40" t="s">
        <v>1077</v>
      </c>
      <c r="E278" s="32" t="s">
        <v>518</v>
      </c>
      <c r="F278" s="34" t="s">
        <v>506</v>
      </c>
      <c r="G278" s="2" t="s">
        <v>7879</v>
      </c>
      <c r="H278" s="32"/>
      <c r="I278" s="32"/>
      <c r="J278" s="46" t="s">
        <v>1292</v>
      </c>
      <c r="K278" s="18">
        <v>40192</v>
      </c>
      <c r="L278" s="175">
        <v>1315</v>
      </c>
      <c r="M278" s="28"/>
      <c r="N278" s="28"/>
      <c r="O278" s="19"/>
      <c r="P278" s="22">
        <v>1</v>
      </c>
      <c r="Q278" s="22"/>
      <c r="R278" s="22"/>
      <c r="S278" s="22"/>
      <c r="T278" s="22"/>
      <c r="U278" s="22"/>
      <c r="V278" s="16"/>
      <c r="W278" s="16"/>
      <c r="X278" s="6"/>
      <c r="Y278" s="28"/>
    </row>
    <row r="279" spans="1:25" s="31" customFormat="1" ht="51" x14ac:dyDescent="0.25">
      <c r="A279" s="57">
        <f t="shared" si="4"/>
        <v>274</v>
      </c>
      <c r="B279" s="2"/>
      <c r="C279" s="33" t="s">
        <v>505</v>
      </c>
      <c r="D279" s="40" t="s">
        <v>1077</v>
      </c>
      <c r="E279" s="32" t="s">
        <v>519</v>
      </c>
      <c r="F279" s="34" t="s">
        <v>506</v>
      </c>
      <c r="G279" s="2" t="s">
        <v>7879</v>
      </c>
      <c r="H279" s="32"/>
      <c r="I279" s="32"/>
      <c r="J279" s="46" t="s">
        <v>1315</v>
      </c>
      <c r="K279" s="18">
        <v>40192</v>
      </c>
      <c r="L279" s="175">
        <v>377</v>
      </c>
      <c r="M279" s="28"/>
      <c r="N279" s="28"/>
      <c r="O279" s="19"/>
      <c r="P279" s="22">
        <v>1</v>
      </c>
      <c r="Q279" s="22"/>
      <c r="R279" s="22"/>
      <c r="S279" s="22"/>
      <c r="T279" s="22"/>
      <c r="U279" s="22"/>
      <c r="V279" s="16"/>
      <c r="W279" s="16"/>
      <c r="X279" s="6"/>
      <c r="Y279" s="28"/>
    </row>
    <row r="280" spans="1:25" s="31" customFormat="1" ht="51" x14ac:dyDescent="0.25">
      <c r="A280" s="57">
        <f t="shared" si="4"/>
        <v>275</v>
      </c>
      <c r="B280" s="2"/>
      <c r="C280" s="33" t="s">
        <v>505</v>
      </c>
      <c r="D280" s="40" t="s">
        <v>1077</v>
      </c>
      <c r="E280" s="32" t="s">
        <v>520</v>
      </c>
      <c r="F280" s="34" t="s">
        <v>506</v>
      </c>
      <c r="G280" s="2" t="s">
        <v>7879</v>
      </c>
      <c r="H280" s="32"/>
      <c r="I280" s="32"/>
      <c r="J280" s="46" t="s">
        <v>1322</v>
      </c>
      <c r="K280" s="18">
        <v>40192</v>
      </c>
      <c r="L280" s="175">
        <v>541</v>
      </c>
      <c r="M280" s="28"/>
      <c r="N280" s="28"/>
      <c r="O280" s="19"/>
      <c r="P280" s="22">
        <v>1</v>
      </c>
      <c r="Q280" s="22"/>
      <c r="R280" s="22"/>
      <c r="S280" s="22"/>
      <c r="T280" s="22"/>
      <c r="U280" s="22"/>
      <c r="V280" s="16"/>
      <c r="W280" s="16"/>
      <c r="X280" s="6"/>
      <c r="Y280" s="28"/>
    </row>
    <row r="281" spans="1:25" s="31" customFormat="1" ht="51" x14ac:dyDescent="0.25">
      <c r="A281" s="57">
        <f t="shared" si="4"/>
        <v>276</v>
      </c>
      <c r="B281" s="2"/>
      <c r="C281" s="33" t="s">
        <v>505</v>
      </c>
      <c r="D281" s="40" t="s">
        <v>1077</v>
      </c>
      <c r="E281" s="32" t="s">
        <v>697</v>
      </c>
      <c r="F281" s="34" t="s">
        <v>506</v>
      </c>
      <c r="G281" s="2" t="s">
        <v>7879</v>
      </c>
      <c r="H281" s="32"/>
      <c r="I281" s="32"/>
      <c r="J281" s="46" t="s">
        <v>1314</v>
      </c>
      <c r="K281" s="18">
        <v>40192</v>
      </c>
      <c r="L281" s="175">
        <v>418</v>
      </c>
      <c r="M281" s="28"/>
      <c r="N281" s="28"/>
      <c r="O281" s="19"/>
      <c r="P281" s="22">
        <v>1</v>
      </c>
      <c r="Q281" s="22"/>
      <c r="R281" s="22"/>
      <c r="S281" s="22"/>
      <c r="T281" s="22"/>
      <c r="U281" s="22"/>
      <c r="V281" s="16"/>
      <c r="W281" s="16"/>
      <c r="X281" s="6"/>
      <c r="Y281" s="28"/>
    </row>
    <row r="282" spans="1:25" s="31" customFormat="1" ht="51" x14ac:dyDescent="0.25">
      <c r="A282" s="57">
        <f t="shared" si="4"/>
        <v>277</v>
      </c>
      <c r="B282" s="2"/>
      <c r="C282" s="33" t="s">
        <v>505</v>
      </c>
      <c r="D282" s="40" t="s">
        <v>1077</v>
      </c>
      <c r="E282" s="32" t="s">
        <v>698</v>
      </c>
      <c r="F282" s="34" t="s">
        <v>506</v>
      </c>
      <c r="G282" s="2" t="s">
        <v>7879</v>
      </c>
      <c r="H282" s="32"/>
      <c r="I282" s="32"/>
      <c r="J282" s="46" t="s">
        <v>1321</v>
      </c>
      <c r="K282" s="18">
        <v>40192</v>
      </c>
      <c r="L282" s="175">
        <v>428</v>
      </c>
      <c r="M282" s="28"/>
      <c r="N282" s="28"/>
      <c r="O282" s="19"/>
      <c r="P282" s="22">
        <v>1</v>
      </c>
      <c r="Q282" s="22"/>
      <c r="R282" s="22"/>
      <c r="S282" s="22"/>
      <c r="T282" s="22"/>
      <c r="U282" s="22"/>
      <c r="V282" s="16"/>
      <c r="W282" s="16"/>
      <c r="X282" s="6"/>
      <c r="Y282" s="28"/>
    </row>
    <row r="283" spans="1:25" s="31" customFormat="1" ht="51" x14ac:dyDescent="0.25">
      <c r="A283" s="57">
        <f t="shared" si="4"/>
        <v>278</v>
      </c>
      <c r="B283" s="2"/>
      <c r="C283" s="33" t="s">
        <v>505</v>
      </c>
      <c r="D283" s="40" t="s">
        <v>1077</v>
      </c>
      <c r="E283" s="32" t="s">
        <v>521</v>
      </c>
      <c r="F283" s="34" t="s">
        <v>506</v>
      </c>
      <c r="G283" s="2" t="s">
        <v>7879</v>
      </c>
      <c r="H283" s="32"/>
      <c r="I283" s="32"/>
      <c r="J283" s="46" t="s">
        <v>1083</v>
      </c>
      <c r="K283" s="18">
        <v>40192</v>
      </c>
      <c r="L283" s="175">
        <v>444</v>
      </c>
      <c r="M283" s="28"/>
      <c r="N283" s="28"/>
      <c r="O283" s="19"/>
      <c r="P283" s="22">
        <v>1</v>
      </c>
      <c r="Q283" s="22"/>
      <c r="R283" s="22"/>
      <c r="S283" s="22"/>
      <c r="T283" s="22"/>
      <c r="U283" s="22"/>
      <c r="V283" s="16"/>
      <c r="W283" s="16"/>
      <c r="X283" s="6"/>
      <c r="Y283" s="28"/>
    </row>
    <row r="284" spans="1:25" s="31" customFormat="1" ht="51" x14ac:dyDescent="0.25">
      <c r="A284" s="57">
        <f t="shared" si="4"/>
        <v>279</v>
      </c>
      <c r="B284" s="2"/>
      <c r="C284" s="33" t="s">
        <v>523</v>
      </c>
      <c r="D284" s="40" t="s">
        <v>1222</v>
      </c>
      <c r="E284" s="32" t="s">
        <v>522</v>
      </c>
      <c r="F284" s="34" t="s">
        <v>524</v>
      </c>
      <c r="G284" s="2" t="s">
        <v>7879</v>
      </c>
      <c r="H284" s="32"/>
      <c r="I284" s="32"/>
      <c r="J284" s="46" t="s">
        <v>1223</v>
      </c>
      <c r="K284" s="18">
        <v>40057</v>
      </c>
      <c r="L284" s="175">
        <v>2503</v>
      </c>
      <c r="M284" s="28"/>
      <c r="N284" s="28"/>
      <c r="O284" s="19"/>
      <c r="P284" s="22">
        <v>694707.65</v>
      </c>
      <c r="Q284" s="22"/>
      <c r="R284" s="22"/>
      <c r="S284" s="22"/>
      <c r="T284" s="22"/>
      <c r="U284" s="22"/>
      <c r="V284" s="16"/>
      <c r="W284" s="16"/>
      <c r="X284" s="6"/>
      <c r="Y284" s="28"/>
    </row>
    <row r="285" spans="1:25" s="31" customFormat="1" ht="30.75" customHeight="1" x14ac:dyDescent="0.25">
      <c r="A285" s="57">
        <f t="shared" si="4"/>
        <v>280</v>
      </c>
      <c r="B285" s="2"/>
      <c r="C285" s="33" t="s">
        <v>523</v>
      </c>
      <c r="D285" s="40" t="s">
        <v>1228</v>
      </c>
      <c r="E285" s="32" t="s">
        <v>525</v>
      </c>
      <c r="F285" s="34" t="s">
        <v>524</v>
      </c>
      <c r="G285" s="2" t="s">
        <v>7879</v>
      </c>
      <c r="H285" s="32"/>
      <c r="I285" s="32"/>
      <c r="J285" s="46" t="s">
        <v>1229</v>
      </c>
      <c r="K285" s="18">
        <v>40057</v>
      </c>
      <c r="L285" s="175">
        <v>559</v>
      </c>
      <c r="M285" s="28"/>
      <c r="N285" s="28"/>
      <c r="O285" s="19"/>
      <c r="P285" s="22">
        <v>147061.72</v>
      </c>
      <c r="Q285" s="22"/>
      <c r="R285" s="22"/>
      <c r="S285" s="22"/>
      <c r="T285" s="22"/>
      <c r="U285" s="22"/>
      <c r="V285" s="16"/>
      <c r="W285" s="16"/>
      <c r="X285" s="6"/>
      <c r="Y285" s="28"/>
    </row>
    <row r="286" spans="1:25" s="31" customFormat="1" ht="51" x14ac:dyDescent="0.25">
      <c r="A286" s="57">
        <f t="shared" si="4"/>
        <v>281</v>
      </c>
      <c r="B286" s="2"/>
      <c r="C286" s="33" t="s">
        <v>523</v>
      </c>
      <c r="D286" s="40" t="s">
        <v>1051</v>
      </c>
      <c r="E286" s="32" t="s">
        <v>526</v>
      </c>
      <c r="F286" s="34" t="s">
        <v>524</v>
      </c>
      <c r="G286" s="2" t="s">
        <v>7879</v>
      </c>
      <c r="H286" s="32"/>
      <c r="I286" s="32"/>
      <c r="J286" s="46" t="s">
        <v>1052</v>
      </c>
      <c r="K286" s="18">
        <v>40057</v>
      </c>
      <c r="L286" s="175">
        <v>1591</v>
      </c>
      <c r="M286" s="28"/>
      <c r="N286" s="28"/>
      <c r="O286" s="19"/>
      <c r="P286" s="22">
        <v>21605.78</v>
      </c>
      <c r="Q286" s="22"/>
      <c r="R286" s="22"/>
      <c r="S286" s="22"/>
      <c r="T286" s="22"/>
      <c r="U286" s="22"/>
      <c r="V286" s="16"/>
      <c r="W286" s="16"/>
      <c r="X286" s="6"/>
      <c r="Y286" s="28"/>
    </row>
    <row r="287" spans="1:25" s="31" customFormat="1" ht="51" x14ac:dyDescent="0.25">
      <c r="A287" s="57">
        <f t="shared" si="4"/>
        <v>282</v>
      </c>
      <c r="B287" s="2"/>
      <c r="C287" s="33" t="s">
        <v>523</v>
      </c>
      <c r="D287" s="40" t="s">
        <v>1051</v>
      </c>
      <c r="E287" s="32" t="s">
        <v>689</v>
      </c>
      <c r="F287" s="34" t="s">
        <v>524</v>
      </c>
      <c r="G287" s="2" t="s">
        <v>7879</v>
      </c>
      <c r="H287" s="32"/>
      <c r="I287" s="32"/>
      <c r="J287" s="46" t="s">
        <v>1230</v>
      </c>
      <c r="K287" s="18">
        <v>40057</v>
      </c>
      <c r="L287" s="175">
        <v>523</v>
      </c>
      <c r="M287" s="28"/>
      <c r="N287" s="28"/>
      <c r="O287" s="19"/>
      <c r="P287" s="22">
        <v>148992.24</v>
      </c>
      <c r="Q287" s="22"/>
      <c r="R287" s="22"/>
      <c r="S287" s="22"/>
      <c r="T287" s="22"/>
      <c r="U287" s="22"/>
      <c r="V287" s="16"/>
      <c r="W287" s="16"/>
      <c r="X287" s="6"/>
      <c r="Y287" s="28"/>
    </row>
    <row r="288" spans="1:25" s="31" customFormat="1" ht="51" x14ac:dyDescent="0.25">
      <c r="A288" s="57">
        <f t="shared" si="4"/>
        <v>283</v>
      </c>
      <c r="B288" s="2"/>
      <c r="C288" s="33" t="s">
        <v>523</v>
      </c>
      <c r="D288" s="40" t="s">
        <v>1051</v>
      </c>
      <c r="E288" s="32" t="s">
        <v>527</v>
      </c>
      <c r="F288" s="34" t="s">
        <v>524</v>
      </c>
      <c r="G288" s="2" t="s">
        <v>7879</v>
      </c>
      <c r="H288" s="32"/>
      <c r="I288" s="32"/>
      <c r="J288" s="46" t="s">
        <v>1237</v>
      </c>
      <c r="K288" s="18">
        <v>40057</v>
      </c>
      <c r="L288" s="175">
        <v>1318</v>
      </c>
      <c r="M288" s="28"/>
      <c r="N288" s="28"/>
      <c r="O288" s="19"/>
      <c r="P288" s="22">
        <v>347872.92</v>
      </c>
      <c r="Q288" s="22"/>
      <c r="R288" s="22"/>
      <c r="S288" s="22"/>
      <c r="T288" s="22"/>
      <c r="U288" s="22"/>
      <c r="V288" s="16"/>
      <c r="W288" s="16"/>
      <c r="X288" s="6"/>
      <c r="Y288" s="28"/>
    </row>
    <row r="289" spans="1:25" s="31" customFormat="1" ht="51" x14ac:dyDescent="0.25">
      <c r="A289" s="57">
        <f t="shared" si="4"/>
        <v>284</v>
      </c>
      <c r="B289" s="2"/>
      <c r="C289" s="33" t="s">
        <v>523</v>
      </c>
      <c r="D289" s="40" t="s">
        <v>1051</v>
      </c>
      <c r="E289" s="32" t="s">
        <v>528</v>
      </c>
      <c r="F289" s="34" t="s">
        <v>524</v>
      </c>
      <c r="G289" s="2" t="s">
        <v>7879</v>
      </c>
      <c r="H289" s="32"/>
      <c r="I289" s="32"/>
      <c r="J289" s="46" t="s">
        <v>1245</v>
      </c>
      <c r="K289" s="18">
        <v>40057</v>
      </c>
      <c r="L289" s="175">
        <v>1584</v>
      </c>
      <c r="M289" s="28"/>
      <c r="N289" s="28"/>
      <c r="O289" s="19"/>
      <c r="P289" s="22">
        <v>421755.84</v>
      </c>
      <c r="Q289" s="22"/>
      <c r="R289" s="22"/>
      <c r="S289" s="22"/>
      <c r="T289" s="22"/>
      <c r="U289" s="22"/>
      <c r="V289" s="16"/>
      <c r="W289" s="16"/>
      <c r="X289" s="6"/>
      <c r="Y289" s="28"/>
    </row>
    <row r="290" spans="1:25" s="31" customFormat="1" ht="51" x14ac:dyDescent="0.25">
      <c r="A290" s="57">
        <f t="shared" si="4"/>
        <v>285</v>
      </c>
      <c r="B290" s="2"/>
      <c r="C290" s="33" t="s">
        <v>523</v>
      </c>
      <c r="D290" s="40" t="s">
        <v>1051</v>
      </c>
      <c r="E290" s="32" t="s">
        <v>529</v>
      </c>
      <c r="F290" s="34" t="s">
        <v>524</v>
      </c>
      <c r="G290" s="2" t="s">
        <v>7879</v>
      </c>
      <c r="H290" s="32"/>
      <c r="I290" s="32"/>
      <c r="J290" s="46" t="s">
        <v>1053</v>
      </c>
      <c r="K290" s="18">
        <v>40057</v>
      </c>
      <c r="L290" s="175">
        <v>62</v>
      </c>
      <c r="M290" s="28"/>
      <c r="N290" s="28"/>
      <c r="O290" s="19"/>
      <c r="P290" s="22">
        <v>841.96</v>
      </c>
      <c r="Q290" s="22"/>
      <c r="R290" s="22"/>
      <c r="S290" s="22"/>
      <c r="T290" s="22"/>
      <c r="U290" s="22"/>
      <c r="V290" s="16"/>
      <c r="W290" s="16"/>
      <c r="X290" s="6"/>
      <c r="Y290" s="28"/>
    </row>
    <row r="291" spans="1:25" s="31" customFormat="1" ht="51" x14ac:dyDescent="0.25">
      <c r="A291" s="57">
        <f t="shared" si="4"/>
        <v>286</v>
      </c>
      <c r="B291" s="2"/>
      <c r="C291" s="33" t="s">
        <v>523</v>
      </c>
      <c r="D291" s="40" t="s">
        <v>1051</v>
      </c>
      <c r="E291" s="32" t="s">
        <v>530</v>
      </c>
      <c r="F291" s="34" t="s">
        <v>524</v>
      </c>
      <c r="G291" s="2" t="s">
        <v>7879</v>
      </c>
      <c r="H291" s="32"/>
      <c r="I291" s="32"/>
      <c r="J291" s="46" t="s">
        <v>1252</v>
      </c>
      <c r="K291" s="18">
        <v>40057</v>
      </c>
      <c r="L291" s="175">
        <v>1650</v>
      </c>
      <c r="M291" s="28"/>
      <c r="N291" s="28"/>
      <c r="O291" s="19"/>
      <c r="P291" s="22">
        <v>419397</v>
      </c>
      <c r="Q291" s="22"/>
      <c r="R291" s="22"/>
      <c r="S291" s="22"/>
      <c r="T291" s="22"/>
      <c r="U291" s="22"/>
      <c r="V291" s="16"/>
      <c r="W291" s="16"/>
      <c r="X291" s="6"/>
      <c r="Y291" s="28"/>
    </row>
    <row r="292" spans="1:25" s="31" customFormat="1" ht="51" x14ac:dyDescent="0.25">
      <c r="A292" s="57">
        <f t="shared" si="4"/>
        <v>287</v>
      </c>
      <c r="B292" s="2"/>
      <c r="C292" s="33" t="s">
        <v>1386</v>
      </c>
      <c r="D292" s="40" t="s">
        <v>1002</v>
      </c>
      <c r="E292" s="32" t="s">
        <v>531</v>
      </c>
      <c r="F292" s="34" t="s">
        <v>532</v>
      </c>
      <c r="G292" s="2" t="s">
        <v>7879</v>
      </c>
      <c r="H292" s="32"/>
      <c r="I292" s="32"/>
      <c r="J292" s="46" t="s">
        <v>1085</v>
      </c>
      <c r="K292" s="18">
        <v>40070</v>
      </c>
      <c r="L292" s="175">
        <v>1573</v>
      </c>
      <c r="M292" s="28"/>
      <c r="N292" s="28"/>
      <c r="O292" s="19"/>
      <c r="P292" s="22">
        <v>1</v>
      </c>
      <c r="Q292" s="22"/>
      <c r="R292" s="22"/>
      <c r="S292" s="22"/>
      <c r="T292" s="22"/>
      <c r="U292" s="22"/>
      <c r="V292" s="16"/>
      <c r="W292" s="16"/>
      <c r="X292" s="6"/>
      <c r="Y292" s="28"/>
    </row>
    <row r="293" spans="1:25" s="31" customFormat="1" ht="30.75" customHeight="1" x14ac:dyDescent="0.25">
      <c r="A293" s="57">
        <f t="shared" si="4"/>
        <v>288</v>
      </c>
      <c r="B293" s="2"/>
      <c r="C293" s="33" t="s">
        <v>1386</v>
      </c>
      <c r="D293" s="40" t="s">
        <v>1002</v>
      </c>
      <c r="E293" s="32" t="s">
        <v>533</v>
      </c>
      <c r="F293" s="34" t="s">
        <v>532</v>
      </c>
      <c r="G293" s="2" t="s">
        <v>7879</v>
      </c>
      <c r="H293" s="32"/>
      <c r="I293" s="32"/>
      <c r="J293" s="46" t="s">
        <v>1063</v>
      </c>
      <c r="K293" s="18">
        <v>40070</v>
      </c>
      <c r="L293" s="175">
        <v>4022</v>
      </c>
      <c r="M293" s="28"/>
      <c r="N293" s="28"/>
      <c r="O293" s="19"/>
      <c r="P293" s="22">
        <v>1</v>
      </c>
      <c r="Q293" s="22"/>
      <c r="R293" s="22"/>
      <c r="S293" s="22"/>
      <c r="T293" s="22"/>
      <c r="U293" s="22"/>
      <c r="V293" s="16"/>
      <c r="W293" s="16"/>
      <c r="X293" s="6"/>
      <c r="Y293" s="28"/>
    </row>
    <row r="294" spans="1:25" s="31" customFormat="1" ht="51" x14ac:dyDescent="0.25">
      <c r="A294" s="57">
        <f t="shared" si="4"/>
        <v>289</v>
      </c>
      <c r="B294" s="2"/>
      <c r="C294" s="33" t="s">
        <v>1387</v>
      </c>
      <c r="D294" s="40" t="s">
        <v>1002</v>
      </c>
      <c r="E294" s="32" t="s">
        <v>682</v>
      </c>
      <c r="F294" s="34" t="s">
        <v>532</v>
      </c>
      <c r="G294" s="2" t="s">
        <v>7879</v>
      </c>
      <c r="H294" s="32"/>
      <c r="I294" s="32"/>
      <c r="J294" s="46" t="s">
        <v>1003</v>
      </c>
      <c r="K294" s="18">
        <v>40070</v>
      </c>
      <c r="L294" s="175">
        <v>1350</v>
      </c>
      <c r="M294" s="28"/>
      <c r="N294" s="28"/>
      <c r="O294" s="19"/>
      <c r="P294" s="22">
        <v>1</v>
      </c>
      <c r="Q294" s="22"/>
      <c r="R294" s="22"/>
      <c r="S294" s="22"/>
      <c r="T294" s="22"/>
      <c r="U294" s="22"/>
      <c r="V294" s="16"/>
      <c r="W294" s="16"/>
      <c r="X294" s="6"/>
      <c r="Y294" s="28"/>
    </row>
    <row r="295" spans="1:25" s="31" customFormat="1" ht="51" x14ac:dyDescent="0.25">
      <c r="A295" s="57">
        <f t="shared" si="4"/>
        <v>290</v>
      </c>
      <c r="B295" s="2"/>
      <c r="C295" s="33" t="s">
        <v>1387</v>
      </c>
      <c r="D295" s="40" t="s">
        <v>803</v>
      </c>
      <c r="E295" s="32" t="s">
        <v>534</v>
      </c>
      <c r="F295" s="34" t="s">
        <v>532</v>
      </c>
      <c r="G295" s="2" t="s">
        <v>7879</v>
      </c>
      <c r="H295" s="32"/>
      <c r="I295" s="32"/>
      <c r="J295" s="46" t="s">
        <v>1098</v>
      </c>
      <c r="K295" s="18">
        <v>40070</v>
      </c>
      <c r="L295" s="175">
        <v>1609</v>
      </c>
      <c r="M295" s="28"/>
      <c r="N295" s="28"/>
      <c r="O295" s="19"/>
      <c r="P295" s="22">
        <v>1</v>
      </c>
      <c r="Q295" s="22"/>
      <c r="R295" s="22"/>
      <c r="S295" s="22"/>
      <c r="T295" s="22"/>
      <c r="U295" s="22"/>
      <c r="V295" s="16"/>
      <c r="W295" s="16"/>
      <c r="X295" s="6"/>
      <c r="Y295" s="28"/>
    </row>
    <row r="296" spans="1:25" s="31" customFormat="1" ht="51" x14ac:dyDescent="0.25">
      <c r="A296" s="57">
        <f t="shared" si="4"/>
        <v>291</v>
      </c>
      <c r="B296" s="2"/>
      <c r="C296" s="33" t="s">
        <v>1387</v>
      </c>
      <c r="D296" s="40" t="s">
        <v>1002</v>
      </c>
      <c r="E296" s="32" t="s">
        <v>535</v>
      </c>
      <c r="F296" s="34" t="s">
        <v>532</v>
      </c>
      <c r="G296" s="2" t="s">
        <v>7879</v>
      </c>
      <c r="H296" s="32"/>
      <c r="I296" s="32"/>
      <c r="J296" s="46" t="s">
        <v>1023</v>
      </c>
      <c r="K296" s="18">
        <v>40070</v>
      </c>
      <c r="L296" s="175">
        <v>824</v>
      </c>
      <c r="M296" s="28"/>
      <c r="N296" s="28"/>
      <c r="O296" s="19"/>
      <c r="P296" s="22">
        <v>1</v>
      </c>
      <c r="Q296" s="22"/>
      <c r="R296" s="22"/>
      <c r="S296" s="22"/>
      <c r="T296" s="22"/>
      <c r="U296" s="22"/>
      <c r="V296" s="16"/>
      <c r="W296" s="16"/>
      <c r="X296" s="6"/>
      <c r="Y296" s="28"/>
    </row>
    <row r="297" spans="1:25" s="31" customFormat="1" ht="51" x14ac:dyDescent="0.25">
      <c r="A297" s="57">
        <f t="shared" si="4"/>
        <v>292</v>
      </c>
      <c r="B297" s="2"/>
      <c r="C297" s="33" t="s">
        <v>1387</v>
      </c>
      <c r="D297" s="40" t="s">
        <v>803</v>
      </c>
      <c r="E297" s="32" t="s">
        <v>536</v>
      </c>
      <c r="F297" s="34" t="s">
        <v>532</v>
      </c>
      <c r="G297" s="2" t="s">
        <v>7879</v>
      </c>
      <c r="H297" s="32"/>
      <c r="I297" s="32"/>
      <c r="J297" s="46" t="s">
        <v>1101</v>
      </c>
      <c r="K297" s="18">
        <v>40070</v>
      </c>
      <c r="L297" s="175">
        <v>160</v>
      </c>
      <c r="M297" s="28"/>
      <c r="N297" s="28"/>
      <c r="O297" s="19"/>
      <c r="P297" s="22">
        <v>1</v>
      </c>
      <c r="Q297" s="22"/>
      <c r="R297" s="22"/>
      <c r="S297" s="22"/>
      <c r="T297" s="22"/>
      <c r="U297" s="22"/>
      <c r="V297" s="16"/>
      <c r="W297" s="16"/>
      <c r="X297" s="6"/>
      <c r="Y297" s="28"/>
    </row>
    <row r="298" spans="1:25" s="31" customFormat="1" ht="51" x14ac:dyDescent="0.25">
      <c r="A298" s="57">
        <f t="shared" si="4"/>
        <v>293</v>
      </c>
      <c r="B298" s="2"/>
      <c r="C298" s="33" t="s">
        <v>1387</v>
      </c>
      <c r="D298" s="40" t="s">
        <v>1002</v>
      </c>
      <c r="E298" s="32" t="s">
        <v>685</v>
      </c>
      <c r="F298" s="34" t="s">
        <v>532</v>
      </c>
      <c r="G298" s="2" t="s">
        <v>7879</v>
      </c>
      <c r="H298" s="32"/>
      <c r="I298" s="32"/>
      <c r="J298" s="46" t="s">
        <v>1104</v>
      </c>
      <c r="K298" s="18">
        <v>40070</v>
      </c>
      <c r="L298" s="175">
        <v>2455</v>
      </c>
      <c r="M298" s="28"/>
      <c r="N298" s="28"/>
      <c r="O298" s="19"/>
      <c r="P298" s="22">
        <v>1</v>
      </c>
      <c r="Q298" s="22"/>
      <c r="R298" s="22"/>
      <c r="S298" s="22"/>
      <c r="T298" s="22"/>
      <c r="U298" s="22"/>
      <c r="V298" s="16"/>
      <c r="W298" s="16"/>
      <c r="X298" s="6"/>
      <c r="Y298" s="28"/>
    </row>
    <row r="299" spans="1:25" s="31" customFormat="1" ht="51" x14ac:dyDescent="0.25">
      <c r="A299" s="57">
        <f t="shared" si="4"/>
        <v>294</v>
      </c>
      <c r="B299" s="2"/>
      <c r="C299" s="33" t="s">
        <v>1387</v>
      </c>
      <c r="D299" s="40" t="s">
        <v>1002</v>
      </c>
      <c r="E299" s="32" t="s">
        <v>537</v>
      </c>
      <c r="F299" s="34" t="s">
        <v>532</v>
      </c>
      <c r="G299" s="2" t="s">
        <v>7879</v>
      </c>
      <c r="H299" s="32"/>
      <c r="I299" s="32"/>
      <c r="J299" s="46" t="s">
        <v>1062</v>
      </c>
      <c r="K299" s="18">
        <v>40070</v>
      </c>
      <c r="L299" s="175">
        <v>3916</v>
      </c>
      <c r="M299" s="28"/>
      <c r="N299" s="28"/>
      <c r="O299" s="19"/>
      <c r="P299" s="22">
        <v>1</v>
      </c>
      <c r="Q299" s="22"/>
      <c r="R299" s="22"/>
      <c r="S299" s="22"/>
      <c r="T299" s="22"/>
      <c r="U299" s="22"/>
      <c r="V299" s="16"/>
      <c r="W299" s="16"/>
      <c r="X299" s="6"/>
      <c r="Y299" s="28"/>
    </row>
    <row r="300" spans="1:25" s="31" customFormat="1" ht="51" x14ac:dyDescent="0.25">
      <c r="A300" s="57">
        <f t="shared" si="4"/>
        <v>295</v>
      </c>
      <c r="B300" s="2"/>
      <c r="C300" s="33" t="s">
        <v>1387</v>
      </c>
      <c r="D300" s="40" t="s">
        <v>1002</v>
      </c>
      <c r="E300" s="32" t="s">
        <v>538</v>
      </c>
      <c r="F300" s="34" t="s">
        <v>532</v>
      </c>
      <c r="G300" s="2" t="s">
        <v>7879</v>
      </c>
      <c r="H300" s="32"/>
      <c r="I300" s="32"/>
      <c r="J300" s="46" t="s">
        <v>1029</v>
      </c>
      <c r="K300" s="18">
        <v>40070</v>
      </c>
      <c r="L300" s="175">
        <v>3697</v>
      </c>
      <c r="M300" s="28"/>
      <c r="N300" s="28"/>
      <c r="O300" s="19"/>
      <c r="P300" s="22">
        <v>1</v>
      </c>
      <c r="Q300" s="22"/>
      <c r="R300" s="22"/>
      <c r="S300" s="22"/>
      <c r="T300" s="22"/>
      <c r="U300" s="22"/>
      <c r="V300" s="16"/>
      <c r="W300" s="16"/>
      <c r="X300" s="6"/>
      <c r="Y300" s="28"/>
    </row>
    <row r="301" spans="1:25" s="31" customFormat="1" ht="51" x14ac:dyDescent="0.25">
      <c r="A301" s="57">
        <f t="shared" si="4"/>
        <v>296</v>
      </c>
      <c r="B301" s="2"/>
      <c r="C301" s="33" t="s">
        <v>1388</v>
      </c>
      <c r="D301" s="8" t="s">
        <v>815</v>
      </c>
      <c r="E301" s="32" t="s">
        <v>539</v>
      </c>
      <c r="F301" s="34" t="s">
        <v>540</v>
      </c>
      <c r="G301" s="2" t="s">
        <v>7879</v>
      </c>
      <c r="H301" s="32"/>
      <c r="I301" s="32"/>
      <c r="J301" s="6" t="s">
        <v>861</v>
      </c>
      <c r="K301" s="18">
        <v>40029</v>
      </c>
      <c r="L301" s="175">
        <v>22493</v>
      </c>
      <c r="M301" s="28"/>
      <c r="N301" s="28"/>
      <c r="O301" s="19"/>
      <c r="P301" s="22">
        <v>1</v>
      </c>
      <c r="Q301" s="22"/>
      <c r="R301" s="22"/>
      <c r="S301" s="22"/>
      <c r="T301" s="22"/>
      <c r="U301" s="22"/>
      <c r="V301" s="16"/>
      <c r="W301" s="16"/>
      <c r="X301" s="6"/>
      <c r="Y301" s="28"/>
    </row>
    <row r="302" spans="1:25" s="31" customFormat="1" ht="30.75" customHeight="1" x14ac:dyDescent="0.25">
      <c r="A302" s="57">
        <f t="shared" si="4"/>
        <v>297</v>
      </c>
      <c r="B302" s="2"/>
      <c r="C302" s="33" t="s">
        <v>1388</v>
      </c>
      <c r="D302" s="40" t="s">
        <v>983</v>
      </c>
      <c r="E302" s="52" t="s">
        <v>541</v>
      </c>
      <c r="F302" s="34" t="s">
        <v>540</v>
      </c>
      <c r="G302" s="2" t="s">
        <v>7879</v>
      </c>
      <c r="H302" s="52"/>
      <c r="I302" s="52"/>
      <c r="J302" s="46" t="s">
        <v>984</v>
      </c>
      <c r="K302" s="46" t="s">
        <v>753</v>
      </c>
      <c r="L302" s="175">
        <v>8120</v>
      </c>
      <c r="M302" s="28"/>
      <c r="N302" s="28"/>
      <c r="O302" s="19"/>
      <c r="P302" s="22">
        <v>1</v>
      </c>
      <c r="Q302" s="22"/>
      <c r="R302" s="22"/>
      <c r="S302" s="22"/>
      <c r="T302" s="22"/>
      <c r="U302" s="22"/>
      <c r="V302" s="16"/>
      <c r="W302" s="16"/>
      <c r="X302" s="6"/>
      <c r="Y302" s="28"/>
    </row>
    <row r="303" spans="1:25" s="31" customFormat="1" ht="51" x14ac:dyDescent="0.25">
      <c r="A303" s="57">
        <f t="shared" si="4"/>
        <v>298</v>
      </c>
      <c r="B303" s="2"/>
      <c r="C303" s="33" t="s">
        <v>1388</v>
      </c>
      <c r="D303" s="8" t="s">
        <v>815</v>
      </c>
      <c r="E303" s="32" t="s">
        <v>542</v>
      </c>
      <c r="F303" s="34" t="s">
        <v>540</v>
      </c>
      <c r="G303" s="2" t="s">
        <v>7879</v>
      </c>
      <c r="H303" s="32"/>
      <c r="I303" s="32"/>
      <c r="J303" s="6" t="s">
        <v>816</v>
      </c>
      <c r="K303" s="18">
        <v>40029</v>
      </c>
      <c r="L303" s="175">
        <v>2794</v>
      </c>
      <c r="M303" s="28"/>
      <c r="N303" s="28"/>
      <c r="O303" s="19"/>
      <c r="P303" s="22">
        <v>1</v>
      </c>
      <c r="Q303" s="22"/>
      <c r="R303" s="22"/>
      <c r="S303" s="22"/>
      <c r="T303" s="22"/>
      <c r="U303" s="22"/>
      <c r="V303" s="16"/>
      <c r="W303" s="16"/>
      <c r="X303" s="6"/>
      <c r="Y303" s="28"/>
    </row>
    <row r="304" spans="1:25" s="31" customFormat="1" ht="51" x14ac:dyDescent="0.25">
      <c r="A304" s="57">
        <f t="shared" si="4"/>
        <v>299</v>
      </c>
      <c r="B304" s="2"/>
      <c r="C304" s="33" t="s">
        <v>1388</v>
      </c>
      <c r="D304" s="8" t="s">
        <v>815</v>
      </c>
      <c r="E304" s="32" t="s">
        <v>543</v>
      </c>
      <c r="F304" s="34" t="s">
        <v>540</v>
      </c>
      <c r="G304" s="2" t="s">
        <v>7879</v>
      </c>
      <c r="H304" s="32"/>
      <c r="I304" s="32"/>
      <c r="J304" s="6" t="s">
        <v>936</v>
      </c>
      <c r="K304" s="18">
        <v>40029</v>
      </c>
      <c r="L304" s="175">
        <v>22082</v>
      </c>
      <c r="M304" s="28"/>
      <c r="N304" s="28"/>
      <c r="O304" s="19"/>
      <c r="P304" s="22">
        <v>1</v>
      </c>
      <c r="Q304" s="22"/>
      <c r="R304" s="22"/>
      <c r="S304" s="22"/>
      <c r="T304" s="22"/>
      <c r="U304" s="22"/>
      <c r="V304" s="16"/>
      <c r="W304" s="16"/>
      <c r="X304" s="6"/>
      <c r="Y304" s="28"/>
    </row>
    <row r="305" spans="1:25" s="31" customFormat="1" ht="51" x14ac:dyDescent="0.25">
      <c r="A305" s="57">
        <f t="shared" si="4"/>
        <v>300</v>
      </c>
      <c r="B305" s="2"/>
      <c r="C305" s="33" t="s">
        <v>1388</v>
      </c>
      <c r="D305" s="8" t="s">
        <v>815</v>
      </c>
      <c r="E305" s="32" t="s">
        <v>544</v>
      </c>
      <c r="F305" s="34" t="s">
        <v>540</v>
      </c>
      <c r="G305" s="2" t="s">
        <v>7879</v>
      </c>
      <c r="H305" s="32"/>
      <c r="I305" s="32"/>
      <c r="J305" s="6" t="s">
        <v>845</v>
      </c>
      <c r="K305" s="18">
        <v>40029</v>
      </c>
      <c r="L305" s="175">
        <v>1706</v>
      </c>
      <c r="M305" s="28"/>
      <c r="N305" s="28"/>
      <c r="O305" s="19"/>
      <c r="P305" s="22">
        <v>1</v>
      </c>
      <c r="Q305" s="22"/>
      <c r="R305" s="22"/>
      <c r="S305" s="22"/>
      <c r="T305" s="22"/>
      <c r="U305" s="22"/>
      <c r="V305" s="16"/>
      <c r="W305" s="16"/>
      <c r="X305" s="6"/>
      <c r="Y305" s="28"/>
    </row>
    <row r="306" spans="1:25" s="31" customFormat="1" ht="51" x14ac:dyDescent="0.25">
      <c r="A306" s="57">
        <f t="shared" si="4"/>
        <v>301</v>
      </c>
      <c r="B306" s="2"/>
      <c r="C306" s="33" t="s">
        <v>1388</v>
      </c>
      <c r="D306" s="8" t="s">
        <v>815</v>
      </c>
      <c r="E306" s="32" t="s">
        <v>545</v>
      </c>
      <c r="F306" s="34" t="s">
        <v>540</v>
      </c>
      <c r="G306" s="2" t="s">
        <v>7879</v>
      </c>
      <c r="H306" s="32"/>
      <c r="I306" s="32"/>
      <c r="J306" s="6" t="s">
        <v>846</v>
      </c>
      <c r="K306" s="18">
        <v>40029</v>
      </c>
      <c r="L306" s="175">
        <v>3314</v>
      </c>
      <c r="M306" s="28"/>
      <c r="N306" s="28"/>
      <c r="O306" s="19"/>
      <c r="P306" s="22">
        <v>1</v>
      </c>
      <c r="Q306" s="22"/>
      <c r="R306" s="22"/>
      <c r="S306" s="22"/>
      <c r="T306" s="22"/>
      <c r="U306" s="22"/>
      <c r="V306" s="16"/>
      <c r="W306" s="16"/>
      <c r="X306" s="6"/>
      <c r="Y306" s="28"/>
    </row>
    <row r="307" spans="1:25" s="31" customFormat="1" ht="51" x14ac:dyDescent="0.25">
      <c r="A307" s="57">
        <f t="shared" si="4"/>
        <v>302</v>
      </c>
      <c r="B307" s="2"/>
      <c r="C307" s="33" t="s">
        <v>1388</v>
      </c>
      <c r="D307" s="40" t="s">
        <v>815</v>
      </c>
      <c r="E307" s="32" t="s">
        <v>546</v>
      </c>
      <c r="F307" s="34" t="s">
        <v>540</v>
      </c>
      <c r="G307" s="2" t="s">
        <v>7879</v>
      </c>
      <c r="H307" s="32"/>
      <c r="I307" s="32"/>
      <c r="J307" s="46" t="s">
        <v>978</v>
      </c>
      <c r="K307" s="18">
        <v>40029</v>
      </c>
      <c r="L307" s="175">
        <v>2277</v>
      </c>
      <c r="M307" s="28"/>
      <c r="N307" s="28"/>
      <c r="O307" s="19"/>
      <c r="P307" s="22">
        <v>1</v>
      </c>
      <c r="Q307" s="22"/>
      <c r="R307" s="22"/>
      <c r="S307" s="22"/>
      <c r="T307" s="22"/>
      <c r="U307" s="22"/>
      <c r="V307" s="16"/>
      <c r="W307" s="16"/>
      <c r="X307" s="6"/>
      <c r="Y307" s="28"/>
    </row>
    <row r="308" spans="1:25" s="31" customFormat="1" ht="51" x14ac:dyDescent="0.25">
      <c r="A308" s="57">
        <f t="shared" si="4"/>
        <v>303</v>
      </c>
      <c r="B308" s="2"/>
      <c r="C308" s="33" t="s">
        <v>1388</v>
      </c>
      <c r="D308" s="40" t="s">
        <v>815</v>
      </c>
      <c r="E308" s="32" t="s">
        <v>547</v>
      </c>
      <c r="F308" s="34" t="s">
        <v>540</v>
      </c>
      <c r="G308" s="2" t="s">
        <v>7879</v>
      </c>
      <c r="H308" s="32"/>
      <c r="I308" s="32"/>
      <c r="J308" s="46" t="s">
        <v>979</v>
      </c>
      <c r="K308" s="18">
        <v>40029</v>
      </c>
      <c r="L308" s="175">
        <v>654</v>
      </c>
      <c r="M308" s="28"/>
      <c r="N308" s="28"/>
      <c r="O308" s="19"/>
      <c r="P308" s="22">
        <v>1</v>
      </c>
      <c r="Q308" s="22"/>
      <c r="R308" s="22"/>
      <c r="S308" s="22"/>
      <c r="T308" s="22"/>
      <c r="U308" s="22"/>
      <c r="V308" s="16"/>
      <c r="W308" s="16"/>
      <c r="X308" s="6"/>
      <c r="Y308" s="28"/>
    </row>
    <row r="309" spans="1:25" s="31" customFormat="1" ht="51" x14ac:dyDescent="0.25">
      <c r="A309" s="57">
        <f t="shared" si="4"/>
        <v>304</v>
      </c>
      <c r="B309" s="2"/>
      <c r="C309" s="33" t="s">
        <v>1388</v>
      </c>
      <c r="D309" s="40" t="s">
        <v>815</v>
      </c>
      <c r="E309" s="32" t="s">
        <v>688</v>
      </c>
      <c r="F309" s="34" t="s">
        <v>540</v>
      </c>
      <c r="G309" s="2" t="s">
        <v>7879</v>
      </c>
      <c r="H309" s="32"/>
      <c r="I309" s="32"/>
      <c r="J309" s="46" t="s">
        <v>1224</v>
      </c>
      <c r="K309" s="18">
        <v>40029</v>
      </c>
      <c r="L309" s="175">
        <v>401</v>
      </c>
      <c r="M309" s="28"/>
      <c r="N309" s="28"/>
      <c r="O309" s="19"/>
      <c r="P309" s="22">
        <v>1</v>
      </c>
      <c r="Q309" s="22"/>
      <c r="R309" s="22"/>
      <c r="S309" s="22"/>
      <c r="T309" s="22"/>
      <c r="U309" s="22"/>
      <c r="V309" s="16"/>
      <c r="W309" s="16"/>
      <c r="X309" s="6"/>
      <c r="Y309" s="28"/>
    </row>
    <row r="310" spans="1:25" s="31" customFormat="1" ht="51" x14ac:dyDescent="0.25">
      <c r="A310" s="57">
        <f t="shared" si="4"/>
        <v>305</v>
      </c>
      <c r="B310" s="2"/>
      <c r="C310" s="33" t="s">
        <v>1388</v>
      </c>
      <c r="D310" s="8" t="s">
        <v>815</v>
      </c>
      <c r="E310" s="32" t="s">
        <v>548</v>
      </c>
      <c r="F310" s="34" t="s">
        <v>540</v>
      </c>
      <c r="G310" s="2" t="s">
        <v>7879</v>
      </c>
      <c r="H310" s="32"/>
      <c r="I310" s="32"/>
      <c r="J310" s="6" t="s">
        <v>847</v>
      </c>
      <c r="K310" s="18">
        <v>40029</v>
      </c>
      <c r="L310" s="175">
        <v>697</v>
      </c>
      <c r="M310" s="28"/>
      <c r="N310" s="28"/>
      <c r="O310" s="19"/>
      <c r="P310" s="22">
        <v>1</v>
      </c>
      <c r="Q310" s="22"/>
      <c r="R310" s="22"/>
      <c r="S310" s="22"/>
      <c r="T310" s="22"/>
      <c r="U310" s="22"/>
      <c r="V310" s="16"/>
      <c r="W310" s="16"/>
      <c r="X310" s="6"/>
      <c r="Y310" s="28"/>
    </row>
    <row r="311" spans="1:25" s="31" customFormat="1" ht="51" x14ac:dyDescent="0.25">
      <c r="A311" s="57">
        <f t="shared" si="4"/>
        <v>306</v>
      </c>
      <c r="B311" s="2"/>
      <c r="C311" s="33" t="s">
        <v>1388</v>
      </c>
      <c r="D311" s="40" t="s">
        <v>815</v>
      </c>
      <c r="E311" s="32" t="s">
        <v>549</v>
      </c>
      <c r="F311" s="34" t="s">
        <v>540</v>
      </c>
      <c r="G311" s="2" t="s">
        <v>7879</v>
      </c>
      <c r="H311" s="32"/>
      <c r="I311" s="32"/>
      <c r="J311" s="46" t="s">
        <v>1171</v>
      </c>
      <c r="K311" s="18">
        <v>40029</v>
      </c>
      <c r="L311" s="175">
        <v>1210</v>
      </c>
      <c r="M311" s="28"/>
      <c r="N311" s="28"/>
      <c r="O311" s="19"/>
      <c r="P311" s="22">
        <v>1</v>
      </c>
      <c r="Q311" s="22"/>
      <c r="R311" s="22"/>
      <c r="S311" s="22"/>
      <c r="T311" s="22"/>
      <c r="U311" s="22"/>
      <c r="V311" s="16"/>
      <c r="W311" s="16"/>
      <c r="X311" s="6"/>
      <c r="Y311" s="28"/>
    </row>
    <row r="312" spans="1:25" s="31" customFormat="1" ht="51" x14ac:dyDescent="0.25">
      <c r="A312" s="57">
        <f t="shared" si="4"/>
        <v>307</v>
      </c>
      <c r="B312" s="2"/>
      <c r="C312" s="33" t="s">
        <v>1388</v>
      </c>
      <c r="D312" s="40" t="s">
        <v>815</v>
      </c>
      <c r="E312" s="32" t="s">
        <v>550</v>
      </c>
      <c r="F312" s="34" t="s">
        <v>540</v>
      </c>
      <c r="G312" s="2" t="s">
        <v>7879</v>
      </c>
      <c r="H312" s="32"/>
      <c r="I312" s="32"/>
      <c r="J312" s="46" t="s">
        <v>1057</v>
      </c>
      <c r="K312" s="18">
        <v>40029</v>
      </c>
      <c r="L312" s="175">
        <v>3296</v>
      </c>
      <c r="M312" s="28"/>
      <c r="N312" s="28"/>
      <c r="O312" s="19"/>
      <c r="P312" s="22">
        <v>1</v>
      </c>
      <c r="Q312" s="22"/>
      <c r="R312" s="22"/>
      <c r="S312" s="22"/>
      <c r="T312" s="22"/>
      <c r="U312" s="22"/>
      <c r="V312" s="16"/>
      <c r="W312" s="16"/>
      <c r="X312" s="6"/>
      <c r="Y312" s="28"/>
    </row>
    <row r="313" spans="1:25" s="31" customFormat="1" ht="51" x14ac:dyDescent="0.25">
      <c r="A313" s="57">
        <f t="shared" si="4"/>
        <v>308</v>
      </c>
      <c r="B313" s="2"/>
      <c r="C313" s="33" t="s">
        <v>1388</v>
      </c>
      <c r="D313" s="40" t="s">
        <v>815</v>
      </c>
      <c r="E313" s="32" t="s">
        <v>551</v>
      </c>
      <c r="F313" s="34" t="s">
        <v>540</v>
      </c>
      <c r="G313" s="2" t="s">
        <v>7879</v>
      </c>
      <c r="H313" s="32"/>
      <c r="I313" s="32"/>
      <c r="J313" s="46" t="s">
        <v>1214</v>
      </c>
      <c r="K313" s="18">
        <v>40029</v>
      </c>
      <c r="L313" s="175">
        <v>1665</v>
      </c>
      <c r="M313" s="28"/>
      <c r="N313" s="28"/>
      <c r="O313" s="19"/>
      <c r="P313" s="22">
        <v>1</v>
      </c>
      <c r="Q313" s="22"/>
      <c r="R313" s="22"/>
      <c r="S313" s="22"/>
      <c r="T313" s="22"/>
      <c r="U313" s="22"/>
      <c r="V313" s="16"/>
      <c r="W313" s="16"/>
      <c r="X313" s="6"/>
      <c r="Y313" s="28"/>
    </row>
    <row r="314" spans="1:25" s="31" customFormat="1" ht="51" x14ac:dyDescent="0.25">
      <c r="A314" s="57">
        <f t="shared" si="4"/>
        <v>309</v>
      </c>
      <c r="B314" s="2"/>
      <c r="C314" s="33" t="s">
        <v>553</v>
      </c>
      <c r="D314" s="40" t="s">
        <v>1073</v>
      </c>
      <c r="E314" s="32" t="s">
        <v>552</v>
      </c>
      <c r="F314" s="34" t="s">
        <v>540</v>
      </c>
      <c r="G314" s="2" t="s">
        <v>7879</v>
      </c>
      <c r="H314" s="32"/>
      <c r="I314" s="32"/>
      <c r="J314" s="46" t="s">
        <v>1159</v>
      </c>
      <c r="K314" s="18">
        <v>41880</v>
      </c>
      <c r="L314" s="180">
        <v>4653</v>
      </c>
      <c r="M314" s="28"/>
      <c r="N314" s="28"/>
      <c r="O314" s="19"/>
      <c r="P314" s="22">
        <v>1</v>
      </c>
      <c r="Q314" s="22"/>
      <c r="R314" s="22"/>
      <c r="S314" s="22"/>
      <c r="T314" s="22"/>
      <c r="U314" s="22"/>
      <c r="V314" s="21"/>
      <c r="W314" s="21"/>
      <c r="X314" s="6"/>
      <c r="Y314" s="28"/>
    </row>
    <row r="315" spans="1:25" s="31" customFormat="1" ht="51" x14ac:dyDescent="0.25">
      <c r="A315" s="57">
        <f t="shared" si="4"/>
        <v>310</v>
      </c>
      <c r="B315" s="2"/>
      <c r="C315" s="33" t="s">
        <v>553</v>
      </c>
      <c r="D315" s="40" t="s">
        <v>1073</v>
      </c>
      <c r="E315" s="32" t="s">
        <v>554</v>
      </c>
      <c r="F315" s="34" t="s">
        <v>540</v>
      </c>
      <c r="G315" s="2" t="s">
        <v>7879</v>
      </c>
      <c r="H315" s="32"/>
      <c r="I315" s="32"/>
      <c r="J315" s="46" t="s">
        <v>1311</v>
      </c>
      <c r="K315" s="18">
        <v>41880</v>
      </c>
      <c r="L315" s="181">
        <v>159</v>
      </c>
      <c r="M315" s="28"/>
      <c r="N315" s="28"/>
      <c r="O315" s="19"/>
      <c r="P315" s="22">
        <v>1</v>
      </c>
      <c r="Q315" s="22"/>
      <c r="R315" s="22"/>
      <c r="S315" s="22"/>
      <c r="T315" s="22"/>
      <c r="U315" s="22"/>
      <c r="V315" s="21"/>
      <c r="W315" s="21"/>
      <c r="X315" s="6"/>
      <c r="Y315" s="28"/>
    </row>
    <row r="316" spans="1:25" s="31" customFormat="1" ht="51" x14ac:dyDescent="0.25">
      <c r="A316" s="57">
        <f t="shared" si="4"/>
        <v>311</v>
      </c>
      <c r="B316" s="2"/>
      <c r="C316" s="33" t="s">
        <v>553</v>
      </c>
      <c r="D316" s="40" t="s">
        <v>1073</v>
      </c>
      <c r="E316" s="32" t="s">
        <v>555</v>
      </c>
      <c r="F316" s="34" t="s">
        <v>540</v>
      </c>
      <c r="G316" s="2" t="s">
        <v>7879</v>
      </c>
      <c r="H316" s="32"/>
      <c r="I316" s="32"/>
      <c r="J316" s="46" t="s">
        <v>1145</v>
      </c>
      <c r="K316" s="18">
        <v>41880</v>
      </c>
      <c r="L316" s="181">
        <v>2866</v>
      </c>
      <c r="M316" s="28"/>
      <c r="N316" s="28"/>
      <c r="O316" s="19"/>
      <c r="P316" s="22">
        <v>1</v>
      </c>
      <c r="Q316" s="22"/>
      <c r="R316" s="22"/>
      <c r="S316" s="22"/>
      <c r="T316" s="22"/>
      <c r="U316" s="22"/>
      <c r="V316" s="21"/>
      <c r="W316" s="21"/>
      <c r="X316" s="6"/>
      <c r="Y316" s="28"/>
    </row>
    <row r="317" spans="1:25" s="31" customFormat="1" ht="51" x14ac:dyDescent="0.25">
      <c r="A317" s="57">
        <f t="shared" si="4"/>
        <v>312</v>
      </c>
      <c r="B317" s="2"/>
      <c r="C317" s="33" t="s">
        <v>553</v>
      </c>
      <c r="D317" s="40" t="s">
        <v>1073</v>
      </c>
      <c r="E317" s="32" t="s">
        <v>556</v>
      </c>
      <c r="F317" s="34" t="s">
        <v>540</v>
      </c>
      <c r="G317" s="2" t="s">
        <v>7879</v>
      </c>
      <c r="H317" s="32"/>
      <c r="I317" s="32"/>
      <c r="J317" s="46" t="s">
        <v>1074</v>
      </c>
      <c r="K317" s="18">
        <v>41880</v>
      </c>
      <c r="L317" s="181">
        <v>6394</v>
      </c>
      <c r="M317" s="28"/>
      <c r="N317" s="28"/>
      <c r="O317" s="19"/>
      <c r="P317" s="22">
        <v>1</v>
      </c>
      <c r="Q317" s="22"/>
      <c r="R317" s="22"/>
      <c r="S317" s="22"/>
      <c r="T317" s="22"/>
      <c r="U317" s="22"/>
      <c r="V317" s="21"/>
      <c r="W317" s="21"/>
      <c r="X317" s="6"/>
      <c r="Y317" s="28"/>
    </row>
    <row r="318" spans="1:25" s="31" customFormat="1" ht="63.75" x14ac:dyDescent="0.25">
      <c r="A318" s="57">
        <f t="shared" si="4"/>
        <v>313</v>
      </c>
      <c r="B318" s="2"/>
      <c r="C318" s="33" t="s">
        <v>553</v>
      </c>
      <c r="D318" s="40" t="s">
        <v>1297</v>
      </c>
      <c r="E318" s="32" t="s">
        <v>557</v>
      </c>
      <c r="F318" s="34" t="s">
        <v>540</v>
      </c>
      <c r="G318" s="2" t="s">
        <v>7879</v>
      </c>
      <c r="H318" s="32"/>
      <c r="I318" s="32"/>
      <c r="J318" s="46" t="s">
        <v>1298</v>
      </c>
      <c r="K318" s="18">
        <v>41880</v>
      </c>
      <c r="L318" s="181">
        <v>424</v>
      </c>
      <c r="M318" s="28"/>
      <c r="N318" s="28"/>
      <c r="O318" s="19"/>
      <c r="P318" s="22">
        <v>1</v>
      </c>
      <c r="Q318" s="22"/>
      <c r="R318" s="22"/>
      <c r="S318" s="22"/>
      <c r="T318" s="22"/>
      <c r="U318" s="22"/>
      <c r="V318" s="16" t="s">
        <v>412</v>
      </c>
      <c r="W318" s="16" t="s">
        <v>558</v>
      </c>
      <c r="X318" s="6"/>
      <c r="Y318" s="28"/>
    </row>
    <row r="319" spans="1:25" s="31" customFormat="1" ht="76.5" x14ac:dyDescent="0.25">
      <c r="A319" s="57">
        <f t="shared" si="4"/>
        <v>314</v>
      </c>
      <c r="B319" s="2"/>
      <c r="C319" s="33" t="s">
        <v>553</v>
      </c>
      <c r="D319" s="40" t="s">
        <v>1075</v>
      </c>
      <c r="E319" s="32" t="s">
        <v>559</v>
      </c>
      <c r="F319" s="34" t="s">
        <v>560</v>
      </c>
      <c r="G319" s="2" t="s">
        <v>7879</v>
      </c>
      <c r="H319" s="32"/>
      <c r="I319" s="32"/>
      <c r="J319" s="46" t="s">
        <v>1076</v>
      </c>
      <c r="K319" s="18">
        <v>41880</v>
      </c>
      <c r="L319" s="180">
        <v>3441</v>
      </c>
      <c r="M319" s="28"/>
      <c r="N319" s="28"/>
      <c r="O319" s="22">
        <v>53266.68</v>
      </c>
      <c r="P319" s="22">
        <v>1</v>
      </c>
      <c r="Q319" s="22"/>
      <c r="R319" s="22"/>
      <c r="S319" s="22"/>
      <c r="T319" s="22"/>
      <c r="U319" s="22"/>
      <c r="V319" s="21"/>
      <c r="W319" s="16" t="s">
        <v>561</v>
      </c>
      <c r="X319" s="6"/>
      <c r="Y319" s="28"/>
    </row>
    <row r="320" spans="1:25" s="31" customFormat="1" ht="76.5" x14ac:dyDescent="0.25">
      <c r="A320" s="57">
        <f t="shared" si="4"/>
        <v>315</v>
      </c>
      <c r="B320" s="2"/>
      <c r="C320" s="33" t="s">
        <v>553</v>
      </c>
      <c r="D320" s="40" t="s">
        <v>1303</v>
      </c>
      <c r="E320" s="32" t="s">
        <v>562</v>
      </c>
      <c r="F320" s="34" t="s">
        <v>560</v>
      </c>
      <c r="G320" s="2" t="s">
        <v>7879</v>
      </c>
      <c r="H320" s="32"/>
      <c r="I320" s="32"/>
      <c r="J320" s="46" t="s">
        <v>1304</v>
      </c>
      <c r="K320" s="18">
        <v>41880</v>
      </c>
      <c r="L320" s="181">
        <v>192</v>
      </c>
      <c r="M320" s="28"/>
      <c r="N320" s="28"/>
      <c r="O320" s="22">
        <v>25409.279999999999</v>
      </c>
      <c r="P320" s="22">
        <v>1</v>
      </c>
      <c r="Q320" s="22"/>
      <c r="R320" s="22"/>
      <c r="S320" s="22"/>
      <c r="T320" s="22"/>
      <c r="U320" s="22"/>
      <c r="V320" s="21"/>
      <c r="W320" s="16" t="s">
        <v>563</v>
      </c>
      <c r="X320" s="6"/>
      <c r="Y320" s="28"/>
    </row>
    <row r="321" spans="1:25" s="31" customFormat="1" ht="76.5" x14ac:dyDescent="0.25">
      <c r="A321" s="57">
        <f t="shared" si="4"/>
        <v>316</v>
      </c>
      <c r="B321" s="2"/>
      <c r="C321" s="33" t="s">
        <v>553</v>
      </c>
      <c r="D321" s="40" t="s">
        <v>1324</v>
      </c>
      <c r="E321" s="32" t="s">
        <v>564</v>
      </c>
      <c r="F321" s="34" t="s">
        <v>560</v>
      </c>
      <c r="G321" s="2" t="s">
        <v>7879</v>
      </c>
      <c r="H321" s="32"/>
      <c r="I321" s="32"/>
      <c r="J321" s="46" t="s">
        <v>1325</v>
      </c>
      <c r="K321" s="18">
        <v>41880</v>
      </c>
      <c r="L321" s="181">
        <v>632</v>
      </c>
      <c r="M321" s="28"/>
      <c r="N321" s="28"/>
      <c r="O321" s="22">
        <v>83638.880000000005</v>
      </c>
      <c r="P321" s="22">
        <v>1</v>
      </c>
      <c r="Q321" s="22"/>
      <c r="R321" s="22"/>
      <c r="S321" s="22"/>
      <c r="T321" s="22"/>
      <c r="U321" s="22"/>
      <c r="V321" s="21"/>
      <c r="W321" s="16" t="s">
        <v>565</v>
      </c>
      <c r="X321" s="6"/>
      <c r="Y321" s="28"/>
    </row>
    <row r="322" spans="1:25" s="31" customFormat="1" ht="76.5" x14ac:dyDescent="0.25">
      <c r="A322" s="57">
        <f t="shared" si="4"/>
        <v>317</v>
      </c>
      <c r="B322" s="2"/>
      <c r="C322" s="33" t="s">
        <v>553</v>
      </c>
      <c r="D322" s="40" t="s">
        <v>1160</v>
      </c>
      <c r="E322" s="32" t="s">
        <v>566</v>
      </c>
      <c r="F322" s="34" t="s">
        <v>560</v>
      </c>
      <c r="G322" s="2" t="s">
        <v>7879</v>
      </c>
      <c r="H322" s="32"/>
      <c r="I322" s="32"/>
      <c r="J322" s="46" t="s">
        <v>1161</v>
      </c>
      <c r="K322" s="18">
        <v>41880</v>
      </c>
      <c r="L322" s="181">
        <v>431</v>
      </c>
      <c r="M322" s="28"/>
      <c r="N322" s="28"/>
      <c r="O322" s="22">
        <v>57038.54</v>
      </c>
      <c r="P322" s="22">
        <v>1</v>
      </c>
      <c r="Q322" s="22"/>
      <c r="R322" s="22"/>
      <c r="S322" s="22"/>
      <c r="T322" s="22"/>
      <c r="U322" s="22"/>
      <c r="V322" s="21"/>
      <c r="W322" s="16" t="s">
        <v>567</v>
      </c>
      <c r="X322" s="6"/>
      <c r="Y322" s="28"/>
    </row>
    <row r="323" spans="1:25" s="31" customFormat="1" ht="76.5" x14ac:dyDescent="0.25">
      <c r="A323" s="57">
        <f t="shared" si="4"/>
        <v>318</v>
      </c>
      <c r="B323" s="2"/>
      <c r="C323" s="33" t="s">
        <v>553</v>
      </c>
      <c r="D323" s="40" t="s">
        <v>1162</v>
      </c>
      <c r="E323" s="32" t="s">
        <v>568</v>
      </c>
      <c r="F323" s="34" t="s">
        <v>560</v>
      </c>
      <c r="G323" s="2" t="s">
        <v>7879</v>
      </c>
      <c r="H323" s="32"/>
      <c r="I323" s="32"/>
      <c r="J323" s="46" t="s">
        <v>1163</v>
      </c>
      <c r="K323" s="18">
        <v>41880</v>
      </c>
      <c r="L323" s="181">
        <v>631</v>
      </c>
      <c r="M323" s="28"/>
      <c r="N323" s="28"/>
      <c r="O323" s="22">
        <v>83506.539999999994</v>
      </c>
      <c r="P323" s="22">
        <v>1</v>
      </c>
      <c r="Q323" s="22"/>
      <c r="R323" s="22"/>
      <c r="S323" s="22"/>
      <c r="T323" s="22"/>
      <c r="U323" s="22"/>
      <c r="V323" s="21"/>
      <c r="W323" s="16" t="s">
        <v>569</v>
      </c>
      <c r="X323" s="6"/>
      <c r="Y323" s="28"/>
    </row>
    <row r="324" spans="1:25" s="31" customFormat="1" ht="76.5" x14ac:dyDescent="0.25">
      <c r="A324" s="57">
        <f t="shared" si="4"/>
        <v>319</v>
      </c>
      <c r="B324" s="2"/>
      <c r="C324" s="33" t="s">
        <v>553</v>
      </c>
      <c r="D324" s="40" t="s">
        <v>1312</v>
      </c>
      <c r="E324" s="32" t="s">
        <v>570</v>
      </c>
      <c r="F324" s="34" t="s">
        <v>560</v>
      </c>
      <c r="G324" s="2" t="s">
        <v>7879</v>
      </c>
      <c r="H324" s="32"/>
      <c r="I324" s="32"/>
      <c r="J324" s="46" t="s">
        <v>1313</v>
      </c>
      <c r="K324" s="18">
        <v>41880</v>
      </c>
      <c r="L324" s="181">
        <v>208</v>
      </c>
      <c r="M324" s="28"/>
      <c r="N324" s="28"/>
      <c r="O324" s="22">
        <v>27526.720000000001</v>
      </c>
      <c r="P324" s="22">
        <v>1</v>
      </c>
      <c r="Q324" s="22"/>
      <c r="R324" s="22"/>
      <c r="S324" s="22"/>
      <c r="T324" s="22"/>
      <c r="U324" s="22"/>
      <c r="V324" s="21"/>
      <c r="W324" s="16" t="s">
        <v>571</v>
      </c>
      <c r="X324" s="6"/>
      <c r="Y324" s="28"/>
    </row>
    <row r="325" spans="1:25" s="31" customFormat="1" ht="51" x14ac:dyDescent="0.25">
      <c r="A325" s="57">
        <f t="shared" si="4"/>
        <v>320</v>
      </c>
      <c r="B325" s="2"/>
      <c r="C325" s="33" t="s">
        <v>553</v>
      </c>
      <c r="D325" s="40" t="s">
        <v>1073</v>
      </c>
      <c r="E325" s="32" t="s">
        <v>572</v>
      </c>
      <c r="F325" s="34" t="s">
        <v>560</v>
      </c>
      <c r="G325" s="2" t="s">
        <v>7879</v>
      </c>
      <c r="H325" s="32"/>
      <c r="I325" s="32"/>
      <c r="J325" s="46" t="s">
        <v>1323</v>
      </c>
      <c r="K325" s="18">
        <v>41880</v>
      </c>
      <c r="L325" s="180">
        <v>1862</v>
      </c>
      <c r="M325" s="28"/>
      <c r="N325" s="28"/>
      <c r="O325" s="19"/>
      <c r="P325" s="22">
        <v>1</v>
      </c>
      <c r="Q325" s="22"/>
      <c r="R325" s="22"/>
      <c r="S325" s="22"/>
      <c r="T325" s="22"/>
      <c r="U325" s="22"/>
      <c r="V325" s="21"/>
      <c r="W325" s="21"/>
      <c r="X325" s="6"/>
      <c r="Y325" s="28"/>
    </row>
    <row r="326" spans="1:25" s="31" customFormat="1" ht="51" x14ac:dyDescent="0.25">
      <c r="A326" s="57">
        <f t="shared" si="4"/>
        <v>321</v>
      </c>
      <c r="B326" s="2"/>
      <c r="C326" s="33" t="s">
        <v>553</v>
      </c>
      <c r="D326" s="40" t="s">
        <v>1073</v>
      </c>
      <c r="E326" s="32" t="s">
        <v>573</v>
      </c>
      <c r="F326" s="34" t="s">
        <v>560</v>
      </c>
      <c r="G326" s="2" t="s">
        <v>7879</v>
      </c>
      <c r="H326" s="32"/>
      <c r="I326" s="32"/>
      <c r="J326" s="46" t="s">
        <v>1150</v>
      </c>
      <c r="K326" s="18">
        <v>41880</v>
      </c>
      <c r="L326" s="180">
        <v>1628</v>
      </c>
      <c r="M326" s="28"/>
      <c r="N326" s="28"/>
      <c r="O326" s="19"/>
      <c r="P326" s="22">
        <v>1</v>
      </c>
      <c r="Q326" s="22"/>
      <c r="R326" s="22"/>
      <c r="S326" s="22"/>
      <c r="T326" s="22"/>
      <c r="U326" s="22"/>
      <c r="V326" s="21"/>
      <c r="W326" s="21"/>
      <c r="X326" s="6"/>
      <c r="Y326" s="28"/>
    </row>
    <row r="327" spans="1:25" s="31" customFormat="1" ht="51" x14ac:dyDescent="0.25">
      <c r="A327" s="57">
        <f t="shared" ref="A327:A389" si="5">A326+1</f>
        <v>322</v>
      </c>
      <c r="B327" s="2"/>
      <c r="C327" s="34" t="s">
        <v>574</v>
      </c>
      <c r="D327" s="8" t="s">
        <v>843</v>
      </c>
      <c r="E327" s="32" t="s">
        <v>842</v>
      </c>
      <c r="F327" s="34" t="s">
        <v>575</v>
      </c>
      <c r="G327" s="2" t="s">
        <v>7879</v>
      </c>
      <c r="H327" s="32"/>
      <c r="I327" s="32"/>
      <c r="J327" s="6" t="s">
        <v>844</v>
      </c>
      <c r="K327" s="18">
        <v>39954</v>
      </c>
      <c r="L327" s="178">
        <v>3223</v>
      </c>
      <c r="M327" s="28"/>
      <c r="N327" s="28"/>
      <c r="O327" s="19"/>
      <c r="P327" s="37">
        <v>535243.61</v>
      </c>
      <c r="Q327" s="37"/>
      <c r="R327" s="37"/>
      <c r="S327" s="37"/>
      <c r="T327" s="37"/>
      <c r="U327" s="37"/>
      <c r="V327" s="26"/>
      <c r="W327" s="26"/>
      <c r="X327" s="6"/>
      <c r="Y327" s="28"/>
    </row>
    <row r="328" spans="1:25" s="31" customFormat="1" ht="36" customHeight="1" x14ac:dyDescent="0.25">
      <c r="A328" s="57">
        <f t="shared" si="5"/>
        <v>323</v>
      </c>
      <c r="B328" s="2"/>
      <c r="C328" s="34" t="s">
        <v>576</v>
      </c>
      <c r="D328" s="40" t="s">
        <v>843</v>
      </c>
      <c r="E328" s="32" t="s">
        <v>1035</v>
      </c>
      <c r="F328" s="34" t="s">
        <v>575</v>
      </c>
      <c r="G328" s="2" t="s">
        <v>7879</v>
      </c>
      <c r="H328" s="32"/>
      <c r="I328" s="32"/>
      <c r="J328" s="46" t="s">
        <v>1036</v>
      </c>
      <c r="K328" s="18">
        <v>39954</v>
      </c>
      <c r="L328" s="178">
        <v>1679</v>
      </c>
      <c r="M328" s="28"/>
      <c r="N328" s="28"/>
      <c r="O328" s="19"/>
      <c r="P328" s="37">
        <v>278831.53000000003</v>
      </c>
      <c r="Q328" s="37"/>
      <c r="R328" s="37"/>
      <c r="S328" s="37"/>
      <c r="T328" s="37"/>
      <c r="U328" s="37"/>
      <c r="V328" s="26"/>
      <c r="W328" s="26"/>
      <c r="X328" s="6"/>
      <c r="Y328" s="28"/>
    </row>
    <row r="329" spans="1:25" s="31" customFormat="1" ht="39" customHeight="1" x14ac:dyDescent="0.25">
      <c r="A329" s="57">
        <f t="shared" si="5"/>
        <v>324</v>
      </c>
      <c r="B329" s="2"/>
      <c r="C329" s="33" t="s">
        <v>211</v>
      </c>
      <c r="D329" s="40" t="s">
        <v>843</v>
      </c>
      <c r="E329" s="32" t="s">
        <v>577</v>
      </c>
      <c r="F329" s="34" t="s">
        <v>575</v>
      </c>
      <c r="G329" s="2" t="s">
        <v>7879</v>
      </c>
      <c r="H329" s="32"/>
      <c r="I329" s="32"/>
      <c r="J329" s="46" t="s">
        <v>1209</v>
      </c>
      <c r="K329" s="18">
        <v>39954</v>
      </c>
      <c r="L329" s="175">
        <v>9681</v>
      </c>
      <c r="M329" s="28"/>
      <c r="N329" s="28"/>
      <c r="O329" s="19"/>
      <c r="P329" s="37">
        <v>2598283.59</v>
      </c>
      <c r="Q329" s="37"/>
      <c r="R329" s="37"/>
      <c r="S329" s="37"/>
      <c r="T329" s="37"/>
      <c r="U329" s="37"/>
      <c r="V329" s="26"/>
      <c r="W329" s="26"/>
      <c r="X329" s="6"/>
      <c r="Y329" s="28"/>
    </row>
    <row r="330" spans="1:25" s="31" customFormat="1" ht="33.75" customHeight="1" x14ac:dyDescent="0.25">
      <c r="A330" s="57">
        <f t="shared" si="5"/>
        <v>325</v>
      </c>
      <c r="B330" s="2"/>
      <c r="C330" s="34" t="s">
        <v>579</v>
      </c>
      <c r="D330" s="8" t="s">
        <v>940</v>
      </c>
      <c r="E330" s="32" t="s">
        <v>578</v>
      </c>
      <c r="F330" s="34" t="s">
        <v>580</v>
      </c>
      <c r="G330" s="2" t="s">
        <v>7879</v>
      </c>
      <c r="H330" s="32"/>
      <c r="I330" s="32"/>
      <c r="J330" s="6" t="s">
        <v>941</v>
      </c>
      <c r="K330" s="6" t="s">
        <v>942</v>
      </c>
      <c r="L330" s="179">
        <v>5926</v>
      </c>
      <c r="M330" s="28"/>
      <c r="N330" s="28"/>
      <c r="O330" s="19"/>
      <c r="P330" s="22">
        <v>820810.26</v>
      </c>
      <c r="Q330" s="22"/>
      <c r="R330" s="22"/>
      <c r="S330" s="22"/>
      <c r="T330" s="22"/>
      <c r="U330" s="22"/>
      <c r="V330" s="16"/>
      <c r="W330" s="16"/>
      <c r="X330" s="6"/>
      <c r="Y330" s="28"/>
    </row>
    <row r="331" spans="1:25" s="31" customFormat="1" ht="53.25" customHeight="1" x14ac:dyDescent="0.25">
      <c r="A331" s="57">
        <f t="shared" si="5"/>
        <v>326</v>
      </c>
      <c r="B331" s="2"/>
      <c r="C331" s="34" t="s">
        <v>579</v>
      </c>
      <c r="D331" s="40" t="s">
        <v>1000</v>
      </c>
      <c r="E331" s="32" t="s">
        <v>581</v>
      </c>
      <c r="F331" s="34" t="s">
        <v>580</v>
      </c>
      <c r="G331" s="2" t="s">
        <v>7879</v>
      </c>
      <c r="H331" s="32"/>
      <c r="I331" s="32"/>
      <c r="J331" s="46" t="s">
        <v>1001</v>
      </c>
      <c r="K331" s="46" t="s">
        <v>942</v>
      </c>
      <c r="L331" s="179">
        <v>3805</v>
      </c>
      <c r="M331" s="28"/>
      <c r="N331" s="28"/>
      <c r="O331" s="19"/>
      <c r="P331" s="22">
        <v>140214.25</v>
      </c>
      <c r="Q331" s="22"/>
      <c r="R331" s="22"/>
      <c r="S331" s="22"/>
      <c r="T331" s="22"/>
      <c r="U331" s="22"/>
      <c r="V331" s="16"/>
      <c r="W331" s="16"/>
      <c r="X331" s="6"/>
      <c r="Y331" s="28"/>
    </row>
    <row r="332" spans="1:25" s="31" customFormat="1" ht="47.25" customHeight="1" x14ac:dyDescent="0.25">
      <c r="A332" s="57">
        <f t="shared" si="5"/>
        <v>327</v>
      </c>
      <c r="B332" s="2"/>
      <c r="C332" s="34" t="s">
        <v>582</v>
      </c>
      <c r="D332" s="8" t="s">
        <v>801</v>
      </c>
      <c r="E332" s="52" t="s">
        <v>679</v>
      </c>
      <c r="F332" s="34" t="s">
        <v>583</v>
      </c>
      <c r="G332" s="2" t="s">
        <v>7879</v>
      </c>
      <c r="H332" s="52"/>
      <c r="I332" s="52"/>
      <c r="J332" s="6" t="s">
        <v>948</v>
      </c>
      <c r="K332" s="18">
        <v>40192</v>
      </c>
      <c r="L332" s="179">
        <v>1479</v>
      </c>
      <c r="M332" s="28"/>
      <c r="N332" s="28"/>
      <c r="O332" s="19"/>
      <c r="P332" s="22">
        <v>1</v>
      </c>
      <c r="Q332" s="22"/>
      <c r="R332" s="22"/>
      <c r="S332" s="22"/>
      <c r="T332" s="22"/>
      <c r="U332" s="22"/>
      <c r="V332" s="16"/>
      <c r="W332" s="16"/>
      <c r="X332" s="6"/>
      <c r="Y332" s="28"/>
    </row>
    <row r="333" spans="1:25" s="31" customFormat="1" ht="15.75" customHeight="1" x14ac:dyDescent="0.25">
      <c r="A333" s="57">
        <f t="shared" si="5"/>
        <v>328</v>
      </c>
      <c r="B333" s="2"/>
      <c r="C333" s="34" t="s">
        <v>585</v>
      </c>
      <c r="D333" s="40" t="s">
        <v>801</v>
      </c>
      <c r="E333" s="52" t="s">
        <v>584</v>
      </c>
      <c r="F333" s="34" t="s">
        <v>583</v>
      </c>
      <c r="G333" s="2" t="s">
        <v>7879</v>
      </c>
      <c r="H333" s="52"/>
      <c r="I333" s="52"/>
      <c r="J333" s="46" t="s">
        <v>992</v>
      </c>
      <c r="K333" s="18">
        <v>40192</v>
      </c>
      <c r="L333" s="179">
        <v>1983</v>
      </c>
      <c r="M333" s="28"/>
      <c r="N333" s="28"/>
      <c r="O333" s="19"/>
      <c r="P333" s="22">
        <v>1</v>
      </c>
      <c r="Q333" s="22"/>
      <c r="R333" s="22"/>
      <c r="S333" s="22"/>
      <c r="T333" s="22"/>
      <c r="U333" s="22"/>
      <c r="V333" s="16"/>
      <c r="W333" s="16"/>
      <c r="X333" s="6"/>
      <c r="Y333" s="28"/>
    </row>
    <row r="334" spans="1:25" s="31" customFormat="1" ht="51" x14ac:dyDescent="0.25">
      <c r="A334" s="57">
        <f t="shared" si="5"/>
        <v>329</v>
      </c>
      <c r="B334" s="2"/>
      <c r="C334" s="34" t="s">
        <v>585</v>
      </c>
      <c r="D334" s="8" t="s">
        <v>801</v>
      </c>
      <c r="E334" s="52" t="s">
        <v>586</v>
      </c>
      <c r="F334" s="34" t="s">
        <v>583</v>
      </c>
      <c r="G334" s="2" t="s">
        <v>7879</v>
      </c>
      <c r="H334" s="52"/>
      <c r="I334" s="52"/>
      <c r="J334" s="6" t="s">
        <v>955</v>
      </c>
      <c r="K334" s="18">
        <v>40070</v>
      </c>
      <c r="L334" s="179">
        <v>563</v>
      </c>
      <c r="M334" s="28"/>
      <c r="N334" s="28"/>
      <c r="O334" s="19"/>
      <c r="P334" s="22">
        <v>1</v>
      </c>
      <c r="Q334" s="22"/>
      <c r="R334" s="22"/>
      <c r="S334" s="22"/>
      <c r="T334" s="22"/>
      <c r="U334" s="22"/>
      <c r="V334" s="16"/>
      <c r="W334" s="16"/>
      <c r="X334" s="6"/>
      <c r="Y334" s="28"/>
    </row>
    <row r="335" spans="1:25" s="31" customFormat="1" ht="51" x14ac:dyDescent="0.25">
      <c r="A335" s="57">
        <f t="shared" si="5"/>
        <v>330</v>
      </c>
      <c r="B335" s="2"/>
      <c r="C335" s="34" t="s">
        <v>585</v>
      </c>
      <c r="D335" s="8" t="s">
        <v>801</v>
      </c>
      <c r="E335" s="52" t="s">
        <v>587</v>
      </c>
      <c r="F335" s="34" t="s">
        <v>583</v>
      </c>
      <c r="G335" s="2" t="s">
        <v>7879</v>
      </c>
      <c r="H335" s="52"/>
      <c r="I335" s="52"/>
      <c r="J335" s="6" t="s">
        <v>949</v>
      </c>
      <c r="K335" s="18">
        <v>40070</v>
      </c>
      <c r="L335" s="179">
        <v>1954</v>
      </c>
      <c r="M335" s="28"/>
      <c r="N335" s="28"/>
      <c r="O335" s="19"/>
      <c r="P335" s="22">
        <v>1</v>
      </c>
      <c r="Q335" s="22"/>
      <c r="R335" s="22"/>
      <c r="S335" s="22"/>
      <c r="T335" s="22"/>
      <c r="U335" s="22"/>
      <c r="V335" s="16"/>
      <c r="W335" s="16"/>
      <c r="X335" s="6"/>
      <c r="Y335" s="28"/>
    </row>
    <row r="336" spans="1:25" s="31" customFormat="1" ht="51" x14ac:dyDescent="0.25">
      <c r="A336" s="57">
        <f t="shared" si="5"/>
        <v>331</v>
      </c>
      <c r="B336" s="2"/>
      <c r="C336" s="34" t="s">
        <v>585</v>
      </c>
      <c r="D336" s="8" t="s">
        <v>801</v>
      </c>
      <c r="E336" s="52" t="s">
        <v>588</v>
      </c>
      <c r="F336" s="34" t="s">
        <v>583</v>
      </c>
      <c r="G336" s="2" t="s">
        <v>7879</v>
      </c>
      <c r="H336" s="52"/>
      <c r="I336" s="52"/>
      <c r="J336" s="6" t="s">
        <v>950</v>
      </c>
      <c r="K336" s="18">
        <v>40070</v>
      </c>
      <c r="L336" s="179">
        <v>654</v>
      </c>
      <c r="M336" s="28"/>
      <c r="N336" s="28"/>
      <c r="O336" s="19"/>
      <c r="P336" s="22">
        <v>1</v>
      </c>
      <c r="Q336" s="22"/>
      <c r="R336" s="22"/>
      <c r="S336" s="22"/>
      <c r="T336" s="22"/>
      <c r="U336" s="22"/>
      <c r="V336" s="16"/>
      <c r="W336" s="16"/>
      <c r="X336" s="6"/>
      <c r="Y336" s="28"/>
    </row>
    <row r="337" spans="1:25" s="31" customFormat="1" ht="51" x14ac:dyDescent="0.25">
      <c r="A337" s="57">
        <f t="shared" si="5"/>
        <v>332</v>
      </c>
      <c r="B337" s="2"/>
      <c r="C337" s="34" t="s">
        <v>582</v>
      </c>
      <c r="D337" s="40" t="s">
        <v>801</v>
      </c>
      <c r="E337" s="52" t="s">
        <v>681</v>
      </c>
      <c r="F337" s="34" t="s">
        <v>583</v>
      </c>
      <c r="G337" s="2" t="s">
        <v>7879</v>
      </c>
      <c r="H337" s="52"/>
      <c r="I337" s="52"/>
      <c r="J337" s="46" t="s">
        <v>991</v>
      </c>
      <c r="K337" s="18">
        <v>40192</v>
      </c>
      <c r="L337" s="179">
        <v>1239</v>
      </c>
      <c r="M337" s="28"/>
      <c r="N337" s="28"/>
      <c r="O337" s="19"/>
      <c r="P337" s="22">
        <v>1</v>
      </c>
      <c r="Q337" s="22"/>
      <c r="R337" s="22"/>
      <c r="S337" s="22"/>
      <c r="T337" s="22"/>
      <c r="U337" s="22"/>
      <c r="V337" s="16"/>
      <c r="W337" s="16"/>
      <c r="X337" s="6"/>
      <c r="Y337" s="28"/>
    </row>
    <row r="338" spans="1:25" s="31" customFormat="1" ht="51" x14ac:dyDescent="0.25">
      <c r="A338" s="57">
        <f t="shared" si="5"/>
        <v>333</v>
      </c>
      <c r="B338" s="2"/>
      <c r="C338" s="34" t="s">
        <v>582</v>
      </c>
      <c r="D338" s="8" t="s">
        <v>801</v>
      </c>
      <c r="E338" s="52" t="s">
        <v>680</v>
      </c>
      <c r="F338" s="34" t="s">
        <v>583</v>
      </c>
      <c r="G338" s="2" t="s">
        <v>7879</v>
      </c>
      <c r="H338" s="52"/>
      <c r="I338" s="52"/>
      <c r="J338" s="6" t="s">
        <v>956</v>
      </c>
      <c r="K338" s="18">
        <v>40192</v>
      </c>
      <c r="L338" s="179">
        <v>393</v>
      </c>
      <c r="M338" s="28"/>
      <c r="N338" s="28"/>
      <c r="O338" s="19"/>
      <c r="P338" s="22">
        <v>1</v>
      </c>
      <c r="Q338" s="22"/>
      <c r="R338" s="22"/>
      <c r="S338" s="22"/>
      <c r="T338" s="22"/>
      <c r="U338" s="22"/>
      <c r="V338" s="16"/>
      <c r="W338" s="16"/>
      <c r="X338" s="6"/>
      <c r="Y338" s="28"/>
    </row>
    <row r="339" spans="1:25" s="31" customFormat="1" ht="51" x14ac:dyDescent="0.25">
      <c r="A339" s="57">
        <f t="shared" si="5"/>
        <v>334</v>
      </c>
      <c r="B339" s="2"/>
      <c r="C339" s="34" t="s">
        <v>585</v>
      </c>
      <c r="D339" s="8" t="s">
        <v>801</v>
      </c>
      <c r="E339" s="32" t="s">
        <v>589</v>
      </c>
      <c r="F339" s="34" t="s">
        <v>583</v>
      </c>
      <c r="G339" s="2" t="s">
        <v>7879</v>
      </c>
      <c r="H339" s="32"/>
      <c r="I339" s="32"/>
      <c r="J339" s="6" t="s">
        <v>862</v>
      </c>
      <c r="K339" s="18">
        <v>40192</v>
      </c>
      <c r="L339" s="179">
        <v>256</v>
      </c>
      <c r="M339" s="28"/>
      <c r="N339" s="28"/>
      <c r="O339" s="19"/>
      <c r="P339" s="22">
        <v>1</v>
      </c>
      <c r="Q339" s="22"/>
      <c r="R339" s="22"/>
      <c r="S339" s="22"/>
      <c r="T339" s="22"/>
      <c r="U339" s="22"/>
      <c r="V339" s="16"/>
      <c r="W339" s="16"/>
      <c r="X339" s="6"/>
      <c r="Y339" s="28"/>
    </row>
    <row r="340" spans="1:25" s="31" customFormat="1" ht="51" x14ac:dyDescent="0.25">
      <c r="A340" s="57">
        <f t="shared" si="5"/>
        <v>335</v>
      </c>
      <c r="B340" s="2"/>
      <c r="C340" s="34" t="s">
        <v>36</v>
      </c>
      <c r="D340" s="8" t="s">
        <v>744</v>
      </c>
      <c r="E340" s="32" t="s">
        <v>590</v>
      </c>
      <c r="F340" s="34" t="s">
        <v>583</v>
      </c>
      <c r="G340" s="2" t="s">
        <v>7879</v>
      </c>
      <c r="H340" s="32"/>
      <c r="I340" s="32"/>
      <c r="J340" s="6" t="s">
        <v>745</v>
      </c>
      <c r="K340" s="18">
        <v>42212</v>
      </c>
      <c r="L340" s="180">
        <v>4108</v>
      </c>
      <c r="M340" s="28"/>
      <c r="N340" s="28"/>
      <c r="O340" s="19"/>
      <c r="P340" s="22">
        <v>1</v>
      </c>
      <c r="Q340" s="22"/>
      <c r="R340" s="22"/>
      <c r="S340" s="22"/>
      <c r="T340" s="22"/>
      <c r="U340" s="22"/>
      <c r="V340" s="16"/>
      <c r="W340" s="16"/>
      <c r="X340" s="6"/>
      <c r="Y340" s="28"/>
    </row>
    <row r="341" spans="1:25" s="31" customFormat="1" ht="51" x14ac:dyDescent="0.25">
      <c r="A341" s="57">
        <f t="shared" si="5"/>
        <v>336</v>
      </c>
      <c r="B341" s="2"/>
      <c r="C341" s="34" t="s">
        <v>36</v>
      </c>
      <c r="D341" s="8" t="s">
        <v>953</v>
      </c>
      <c r="E341" s="32" t="s">
        <v>591</v>
      </c>
      <c r="F341" s="34" t="s">
        <v>583</v>
      </c>
      <c r="G341" s="2" t="s">
        <v>7879</v>
      </c>
      <c r="H341" s="32"/>
      <c r="I341" s="32"/>
      <c r="J341" s="6" t="s">
        <v>954</v>
      </c>
      <c r="K341" s="18">
        <v>41880</v>
      </c>
      <c r="L341" s="180">
        <v>1187</v>
      </c>
      <c r="M341" s="28"/>
      <c r="N341" s="28"/>
      <c r="O341" s="19"/>
      <c r="P341" s="22">
        <v>1</v>
      </c>
      <c r="Q341" s="22"/>
      <c r="R341" s="22"/>
      <c r="S341" s="22"/>
      <c r="T341" s="22"/>
      <c r="U341" s="22"/>
      <c r="V341" s="16"/>
      <c r="W341" s="16"/>
      <c r="X341" s="6"/>
      <c r="Y341" s="28"/>
    </row>
    <row r="342" spans="1:25" s="31" customFormat="1" ht="51" x14ac:dyDescent="0.25">
      <c r="A342" s="57">
        <f t="shared" si="5"/>
        <v>337</v>
      </c>
      <c r="B342" s="2"/>
      <c r="C342" s="34" t="s">
        <v>36</v>
      </c>
      <c r="D342" s="8" t="s">
        <v>946</v>
      </c>
      <c r="E342" s="32" t="s">
        <v>592</v>
      </c>
      <c r="F342" s="34" t="s">
        <v>583</v>
      </c>
      <c r="G342" s="2" t="s">
        <v>7879</v>
      </c>
      <c r="H342" s="32"/>
      <c r="I342" s="32"/>
      <c r="J342" s="6" t="s">
        <v>947</v>
      </c>
      <c r="K342" s="18">
        <v>41880</v>
      </c>
      <c r="L342" s="180">
        <v>2640</v>
      </c>
      <c r="M342" s="28"/>
      <c r="N342" s="28"/>
      <c r="O342" s="19"/>
      <c r="P342" s="22">
        <v>1</v>
      </c>
      <c r="Q342" s="22"/>
      <c r="R342" s="22"/>
      <c r="S342" s="22"/>
      <c r="T342" s="22"/>
      <c r="U342" s="22"/>
      <c r="V342" s="16"/>
      <c r="W342" s="16"/>
      <c r="X342" s="6"/>
      <c r="Y342" s="28"/>
    </row>
    <row r="343" spans="1:25" s="31" customFormat="1" ht="76.5" x14ac:dyDescent="0.25">
      <c r="A343" s="57">
        <f t="shared" si="5"/>
        <v>338</v>
      </c>
      <c r="B343" s="2"/>
      <c r="C343" s="34" t="s">
        <v>594</v>
      </c>
      <c r="D343" s="8" t="s">
        <v>704</v>
      </c>
      <c r="E343" s="32" t="s">
        <v>593</v>
      </c>
      <c r="F343" s="34" t="s">
        <v>595</v>
      </c>
      <c r="G343" s="2" t="s">
        <v>7879</v>
      </c>
      <c r="H343" s="32"/>
      <c r="I343" s="32"/>
      <c r="J343" s="6" t="s">
        <v>715</v>
      </c>
      <c r="K343" s="18">
        <v>41519</v>
      </c>
      <c r="L343" s="176">
        <v>3462</v>
      </c>
      <c r="M343" s="28"/>
      <c r="N343" s="28"/>
      <c r="O343" s="29"/>
      <c r="P343" s="37">
        <v>1</v>
      </c>
      <c r="Q343" s="37"/>
      <c r="R343" s="37"/>
      <c r="S343" s="37"/>
      <c r="T343" s="37"/>
      <c r="U343" s="37"/>
      <c r="V343" s="16"/>
      <c r="W343" s="16"/>
      <c r="X343" s="6"/>
      <c r="Y343" s="28"/>
    </row>
    <row r="344" spans="1:25" s="31" customFormat="1" ht="51" x14ac:dyDescent="0.25">
      <c r="A344" s="57">
        <f t="shared" si="5"/>
        <v>339</v>
      </c>
      <c r="B344" s="2"/>
      <c r="C344" s="34" t="s">
        <v>597</v>
      </c>
      <c r="D344" s="8" t="s">
        <v>706</v>
      </c>
      <c r="E344" s="32" t="s">
        <v>596</v>
      </c>
      <c r="F344" s="34" t="s">
        <v>598</v>
      </c>
      <c r="G344" s="2" t="s">
        <v>7879</v>
      </c>
      <c r="H344" s="32"/>
      <c r="I344" s="32"/>
      <c r="J344" s="6" t="s">
        <v>708</v>
      </c>
      <c r="K344" s="18">
        <v>41873</v>
      </c>
      <c r="L344" s="176">
        <v>838</v>
      </c>
      <c r="M344" s="28"/>
      <c r="N344" s="28"/>
      <c r="O344" s="19"/>
      <c r="P344" s="22">
        <v>1</v>
      </c>
      <c r="Q344" s="22"/>
      <c r="R344" s="22"/>
      <c r="S344" s="22"/>
      <c r="T344" s="22"/>
      <c r="U344" s="22"/>
      <c r="V344" s="16"/>
      <c r="W344" s="16"/>
      <c r="X344" s="28" t="s">
        <v>707</v>
      </c>
      <c r="Y344" s="47">
        <v>41445</v>
      </c>
    </row>
    <row r="345" spans="1:25" s="31" customFormat="1" ht="89.25" x14ac:dyDescent="0.25">
      <c r="A345" s="57">
        <f t="shared" si="5"/>
        <v>340</v>
      </c>
      <c r="B345" s="2"/>
      <c r="C345" s="34" t="s">
        <v>600</v>
      </c>
      <c r="D345" s="8" t="s">
        <v>713</v>
      </c>
      <c r="E345" s="32" t="s">
        <v>599</v>
      </c>
      <c r="F345" s="34" t="s">
        <v>601</v>
      </c>
      <c r="G345" s="2" t="s">
        <v>7879</v>
      </c>
      <c r="H345" s="32"/>
      <c r="I345" s="32"/>
      <c r="J345" s="6" t="s">
        <v>714</v>
      </c>
      <c r="K345" s="18">
        <v>41506</v>
      </c>
      <c r="L345" s="181">
        <v>6722</v>
      </c>
      <c r="M345" s="28"/>
      <c r="N345" s="28"/>
      <c r="O345" s="29"/>
      <c r="P345" s="37">
        <v>1</v>
      </c>
      <c r="Q345" s="37"/>
      <c r="R345" s="37"/>
      <c r="S345" s="37"/>
      <c r="T345" s="37"/>
      <c r="U345" s="37"/>
      <c r="V345" s="24"/>
      <c r="W345" s="24"/>
      <c r="X345" s="6"/>
      <c r="Y345" s="28"/>
    </row>
    <row r="346" spans="1:25" s="31" customFormat="1" ht="51" x14ac:dyDescent="0.25">
      <c r="A346" s="57">
        <f t="shared" si="5"/>
        <v>341</v>
      </c>
      <c r="B346" s="2"/>
      <c r="C346" s="34" t="s">
        <v>36</v>
      </c>
      <c r="D346" s="40" t="s">
        <v>803</v>
      </c>
      <c r="E346" s="32" t="s">
        <v>602</v>
      </c>
      <c r="F346" s="36"/>
      <c r="G346" s="2" t="s">
        <v>7879</v>
      </c>
      <c r="H346" s="32"/>
      <c r="I346" s="32"/>
      <c r="J346" s="46" t="s">
        <v>1208</v>
      </c>
      <c r="K346" s="18">
        <v>41856</v>
      </c>
      <c r="L346" s="181">
        <v>890</v>
      </c>
      <c r="M346" s="28"/>
      <c r="N346" s="28"/>
      <c r="O346" s="19"/>
      <c r="P346" s="37">
        <v>1</v>
      </c>
      <c r="Q346" s="37"/>
      <c r="R346" s="37"/>
      <c r="S346" s="37"/>
      <c r="T346" s="37"/>
      <c r="U346" s="37"/>
      <c r="V346" s="25"/>
      <c r="W346" s="25"/>
      <c r="X346" s="6"/>
      <c r="Y346" s="28"/>
    </row>
    <row r="347" spans="1:25" s="31" customFormat="1" ht="51" x14ac:dyDescent="0.25">
      <c r="A347" s="57">
        <f t="shared" si="5"/>
        <v>342</v>
      </c>
      <c r="B347" s="2"/>
      <c r="C347" s="34" t="s">
        <v>36</v>
      </c>
      <c r="D347" s="40" t="s">
        <v>803</v>
      </c>
      <c r="E347" s="32" t="s">
        <v>603</v>
      </c>
      <c r="F347" s="36"/>
      <c r="G347" s="2" t="s">
        <v>7879</v>
      </c>
      <c r="H347" s="32"/>
      <c r="I347" s="32"/>
      <c r="J347" s="46" t="s">
        <v>1207</v>
      </c>
      <c r="K347" s="18">
        <v>41856</v>
      </c>
      <c r="L347" s="181">
        <v>679</v>
      </c>
      <c r="M347" s="28"/>
      <c r="N347" s="28"/>
      <c r="O347" s="19"/>
      <c r="P347" s="37">
        <v>1</v>
      </c>
      <c r="Q347" s="37"/>
      <c r="R347" s="37"/>
      <c r="S347" s="37"/>
      <c r="T347" s="37"/>
      <c r="U347" s="37"/>
      <c r="V347" s="25"/>
      <c r="W347" s="25"/>
      <c r="X347" s="6"/>
      <c r="Y347" s="28"/>
    </row>
    <row r="348" spans="1:25" s="31" customFormat="1" ht="51" x14ac:dyDescent="0.25">
      <c r="A348" s="57">
        <f t="shared" si="5"/>
        <v>343</v>
      </c>
      <c r="B348" s="2"/>
      <c r="C348" s="34" t="s">
        <v>36</v>
      </c>
      <c r="D348" s="8" t="s">
        <v>803</v>
      </c>
      <c r="E348" s="32" t="s">
        <v>604</v>
      </c>
      <c r="F348" s="36"/>
      <c r="G348" s="2" t="s">
        <v>7879</v>
      </c>
      <c r="H348" s="32"/>
      <c r="I348" s="32"/>
      <c r="J348" s="6" t="s">
        <v>860</v>
      </c>
      <c r="K348" s="18">
        <v>41856</v>
      </c>
      <c r="L348" s="180">
        <v>7413</v>
      </c>
      <c r="M348" s="28"/>
      <c r="N348" s="28"/>
      <c r="O348" s="19"/>
      <c r="P348" s="37">
        <v>1</v>
      </c>
      <c r="Q348" s="37"/>
      <c r="R348" s="37"/>
      <c r="S348" s="37"/>
      <c r="T348" s="37"/>
      <c r="U348" s="37"/>
      <c r="V348" s="25"/>
      <c r="W348" s="25"/>
      <c r="X348" s="6"/>
      <c r="Y348" s="28"/>
    </row>
    <row r="349" spans="1:25" s="31" customFormat="1" ht="51" x14ac:dyDescent="0.25">
      <c r="A349" s="57">
        <f t="shared" si="5"/>
        <v>344</v>
      </c>
      <c r="B349" s="2"/>
      <c r="C349" s="8" t="s">
        <v>606</v>
      </c>
      <c r="D349" s="8" t="s">
        <v>959</v>
      </c>
      <c r="E349" s="32" t="s">
        <v>605</v>
      </c>
      <c r="F349" s="8" t="s">
        <v>607</v>
      </c>
      <c r="G349" s="2" t="s">
        <v>7879</v>
      </c>
      <c r="H349" s="32"/>
      <c r="I349" s="32"/>
      <c r="J349" s="6" t="s">
        <v>960</v>
      </c>
      <c r="K349" s="11">
        <v>41695</v>
      </c>
      <c r="L349" s="174">
        <v>28816</v>
      </c>
      <c r="M349" s="28"/>
      <c r="N349" s="28"/>
      <c r="O349" s="27"/>
      <c r="P349" s="38">
        <v>1</v>
      </c>
      <c r="Q349" s="38"/>
      <c r="R349" s="38"/>
      <c r="S349" s="38"/>
      <c r="T349" s="38"/>
      <c r="U349" s="38"/>
      <c r="V349" s="26"/>
      <c r="W349" s="26"/>
      <c r="X349" s="6"/>
      <c r="Y349" s="28"/>
    </row>
    <row r="350" spans="1:25" s="31" customFormat="1" ht="89.25" x14ac:dyDescent="0.25">
      <c r="A350" s="57">
        <f t="shared" si="5"/>
        <v>345</v>
      </c>
      <c r="B350" s="2"/>
      <c r="C350" s="8" t="s">
        <v>609</v>
      </c>
      <c r="D350" s="8" t="s">
        <v>969</v>
      </c>
      <c r="E350" s="32" t="s">
        <v>608</v>
      </c>
      <c r="F350" s="8" t="s">
        <v>610</v>
      </c>
      <c r="G350" s="2" t="s">
        <v>7879</v>
      </c>
      <c r="H350" s="32"/>
      <c r="I350" s="32"/>
      <c r="J350" s="6" t="s">
        <v>970</v>
      </c>
      <c r="K350" s="11">
        <v>41695</v>
      </c>
      <c r="L350" s="174">
        <v>6955</v>
      </c>
      <c r="M350" s="28"/>
      <c r="N350" s="28"/>
      <c r="O350" s="27"/>
      <c r="P350" s="38">
        <v>1</v>
      </c>
      <c r="Q350" s="38"/>
      <c r="R350" s="38"/>
      <c r="S350" s="38"/>
      <c r="T350" s="38"/>
      <c r="U350" s="38"/>
      <c r="V350" s="26"/>
      <c r="W350" s="26"/>
      <c r="X350" s="6"/>
      <c r="Y350" s="28"/>
    </row>
    <row r="351" spans="1:25" s="31" customFormat="1" ht="89.25" x14ac:dyDescent="0.25">
      <c r="A351" s="57">
        <f t="shared" si="5"/>
        <v>346</v>
      </c>
      <c r="B351" s="2"/>
      <c r="C351" s="8" t="s">
        <v>612</v>
      </c>
      <c r="D351" s="8" t="s">
        <v>967</v>
      </c>
      <c r="E351" s="32" t="s">
        <v>611</v>
      </c>
      <c r="F351" s="8" t="s">
        <v>613</v>
      </c>
      <c r="G351" s="2" t="s">
        <v>7879</v>
      </c>
      <c r="H351" s="32"/>
      <c r="I351" s="32"/>
      <c r="J351" s="6" t="s">
        <v>968</v>
      </c>
      <c r="K351" s="11">
        <v>41694</v>
      </c>
      <c r="L351" s="174">
        <v>21203</v>
      </c>
      <c r="M351" s="28"/>
      <c r="N351" s="28"/>
      <c r="O351" s="27"/>
      <c r="P351" s="38">
        <v>1</v>
      </c>
      <c r="Q351" s="38"/>
      <c r="R351" s="38"/>
      <c r="S351" s="38"/>
      <c r="T351" s="38"/>
      <c r="U351" s="38"/>
      <c r="V351" s="26"/>
      <c r="W351" s="26"/>
      <c r="X351" s="6"/>
      <c r="Y351" s="28"/>
    </row>
    <row r="352" spans="1:25" s="31" customFormat="1" ht="89.25" x14ac:dyDescent="0.25">
      <c r="A352" s="57">
        <f t="shared" si="5"/>
        <v>347</v>
      </c>
      <c r="B352" s="2"/>
      <c r="C352" s="8" t="s">
        <v>615</v>
      </c>
      <c r="D352" s="8" t="s">
        <v>971</v>
      </c>
      <c r="E352" s="32" t="s">
        <v>614</v>
      </c>
      <c r="F352" s="8" t="s">
        <v>616</v>
      </c>
      <c r="G352" s="2" t="s">
        <v>7879</v>
      </c>
      <c r="H352" s="32"/>
      <c r="I352" s="32"/>
      <c r="J352" s="6" t="s">
        <v>972</v>
      </c>
      <c r="K352" s="11">
        <v>41694</v>
      </c>
      <c r="L352" s="174">
        <v>5312</v>
      </c>
      <c r="M352" s="28"/>
      <c r="N352" s="28"/>
      <c r="O352" s="27"/>
      <c r="P352" s="38">
        <v>1</v>
      </c>
      <c r="Q352" s="38"/>
      <c r="R352" s="38"/>
      <c r="S352" s="38"/>
      <c r="T352" s="38"/>
      <c r="U352" s="38"/>
      <c r="V352" s="26"/>
      <c r="W352" s="26"/>
      <c r="X352" s="6"/>
      <c r="Y352" s="28"/>
    </row>
    <row r="353" spans="1:25" s="31" customFormat="1" ht="89.25" x14ac:dyDescent="0.25">
      <c r="A353" s="57">
        <f t="shared" si="5"/>
        <v>348</v>
      </c>
      <c r="B353" s="2"/>
      <c r="C353" s="8" t="s">
        <v>618</v>
      </c>
      <c r="D353" s="8" t="s">
        <v>957</v>
      </c>
      <c r="E353" s="32" t="s">
        <v>617</v>
      </c>
      <c r="F353" s="8" t="s">
        <v>619</v>
      </c>
      <c r="G353" s="2" t="s">
        <v>7879</v>
      </c>
      <c r="H353" s="32"/>
      <c r="I353" s="32"/>
      <c r="J353" s="6" t="s">
        <v>958</v>
      </c>
      <c r="K353" s="11">
        <v>41694</v>
      </c>
      <c r="L353" s="174">
        <v>11256</v>
      </c>
      <c r="M353" s="28"/>
      <c r="N353" s="28"/>
      <c r="O353" s="27"/>
      <c r="P353" s="38">
        <v>1</v>
      </c>
      <c r="Q353" s="38"/>
      <c r="R353" s="38"/>
      <c r="S353" s="38"/>
      <c r="T353" s="38"/>
      <c r="U353" s="38"/>
      <c r="V353" s="26"/>
      <c r="W353" s="26"/>
      <c r="X353" s="6"/>
      <c r="Y353" s="28"/>
    </row>
    <row r="354" spans="1:25" s="31" customFormat="1" ht="89.25" x14ac:dyDescent="0.25">
      <c r="A354" s="57">
        <f t="shared" si="5"/>
        <v>349</v>
      </c>
      <c r="B354" s="2"/>
      <c r="C354" s="8" t="s">
        <v>621</v>
      </c>
      <c r="D354" s="8" t="s">
        <v>961</v>
      </c>
      <c r="E354" s="32" t="s">
        <v>620</v>
      </c>
      <c r="F354" s="8" t="s">
        <v>622</v>
      </c>
      <c r="G354" s="2" t="s">
        <v>7879</v>
      </c>
      <c r="H354" s="32"/>
      <c r="I354" s="32"/>
      <c r="J354" s="6" t="s">
        <v>962</v>
      </c>
      <c r="K354" s="11">
        <v>41689</v>
      </c>
      <c r="L354" s="174">
        <v>6327</v>
      </c>
      <c r="M354" s="28"/>
      <c r="N354" s="28"/>
      <c r="O354" s="27"/>
      <c r="P354" s="38">
        <v>1</v>
      </c>
      <c r="Q354" s="38"/>
      <c r="R354" s="38"/>
      <c r="S354" s="38"/>
      <c r="T354" s="38"/>
      <c r="U354" s="38"/>
      <c r="V354" s="26"/>
      <c r="W354" s="26"/>
      <c r="X354" s="6"/>
      <c r="Y354" s="28"/>
    </row>
    <row r="355" spans="1:25" s="31" customFormat="1" ht="89.25" x14ac:dyDescent="0.25">
      <c r="A355" s="57">
        <f t="shared" si="5"/>
        <v>350</v>
      </c>
      <c r="B355" s="2"/>
      <c r="C355" s="8" t="s">
        <v>624</v>
      </c>
      <c r="D355" s="8" t="s">
        <v>965</v>
      </c>
      <c r="E355" s="28" t="s">
        <v>623</v>
      </c>
      <c r="F355" s="8" t="s">
        <v>625</v>
      </c>
      <c r="G355" s="2" t="s">
        <v>7879</v>
      </c>
      <c r="H355" s="28"/>
      <c r="I355" s="28"/>
      <c r="J355" s="6" t="s">
        <v>966</v>
      </c>
      <c r="K355" s="11">
        <v>41698</v>
      </c>
      <c r="L355" s="174">
        <v>10288</v>
      </c>
      <c r="M355" s="28"/>
      <c r="N355" s="28"/>
      <c r="O355" s="29"/>
      <c r="P355" s="39">
        <v>1</v>
      </c>
      <c r="Q355" s="39"/>
      <c r="R355" s="39"/>
      <c r="S355" s="39"/>
      <c r="T355" s="39"/>
      <c r="U355" s="39"/>
      <c r="V355" s="6"/>
      <c r="W355" s="6"/>
      <c r="X355" s="6"/>
      <c r="Y355" s="28"/>
    </row>
    <row r="356" spans="1:25" s="31" customFormat="1" ht="89.25" x14ac:dyDescent="0.25">
      <c r="A356" s="57">
        <f t="shared" si="5"/>
        <v>351</v>
      </c>
      <c r="B356" s="2"/>
      <c r="C356" s="8" t="s">
        <v>627</v>
      </c>
      <c r="D356" s="8" t="s">
        <v>963</v>
      </c>
      <c r="E356" s="28" t="s">
        <v>626</v>
      </c>
      <c r="F356" s="8" t="s">
        <v>628</v>
      </c>
      <c r="G356" s="2" t="s">
        <v>7879</v>
      </c>
      <c r="H356" s="28"/>
      <c r="I356" s="28"/>
      <c r="J356" s="6" t="s">
        <v>964</v>
      </c>
      <c r="K356" s="11">
        <v>41723</v>
      </c>
      <c r="L356" s="174">
        <v>8072</v>
      </c>
      <c r="M356" s="28"/>
      <c r="N356" s="28"/>
      <c r="O356" s="29"/>
      <c r="P356" s="39">
        <v>1</v>
      </c>
      <c r="Q356" s="39"/>
      <c r="R356" s="39"/>
      <c r="S356" s="39"/>
      <c r="T356" s="39"/>
      <c r="U356" s="39"/>
      <c r="V356" s="6"/>
      <c r="W356" s="6"/>
      <c r="X356" s="6"/>
      <c r="Y356" s="28"/>
    </row>
    <row r="357" spans="1:25" s="31" customFormat="1" ht="89.25" x14ac:dyDescent="0.25">
      <c r="A357" s="57">
        <f t="shared" si="5"/>
        <v>352</v>
      </c>
      <c r="B357" s="2"/>
      <c r="C357" s="8" t="s">
        <v>630</v>
      </c>
      <c r="D357" s="8" t="s">
        <v>973</v>
      </c>
      <c r="E357" s="28" t="s">
        <v>629</v>
      </c>
      <c r="F357" s="8" t="s">
        <v>631</v>
      </c>
      <c r="G357" s="2" t="s">
        <v>7879</v>
      </c>
      <c r="H357" s="28"/>
      <c r="I357" s="28"/>
      <c r="J357" s="6" t="s">
        <v>974</v>
      </c>
      <c r="K357" s="11">
        <v>41801</v>
      </c>
      <c r="L357" s="174">
        <v>27402</v>
      </c>
      <c r="M357" s="28"/>
      <c r="N357" s="28"/>
      <c r="O357" s="29"/>
      <c r="P357" s="39">
        <v>1</v>
      </c>
      <c r="Q357" s="39"/>
      <c r="R357" s="39"/>
      <c r="S357" s="39"/>
      <c r="T357" s="39"/>
      <c r="U357" s="39"/>
      <c r="V357" s="6"/>
      <c r="W357" s="6"/>
      <c r="X357" s="6"/>
      <c r="Y357" s="28"/>
    </row>
    <row r="358" spans="1:25" s="31" customFormat="1" ht="51" x14ac:dyDescent="0.25">
      <c r="A358" s="57">
        <f t="shared" si="5"/>
        <v>353</v>
      </c>
      <c r="B358" s="2"/>
      <c r="C358" s="8" t="s">
        <v>633</v>
      </c>
      <c r="D358" s="8" t="s">
        <v>785</v>
      </c>
      <c r="E358" s="28" t="s">
        <v>632</v>
      </c>
      <c r="F358" s="8" t="s">
        <v>634</v>
      </c>
      <c r="G358" s="2" t="s">
        <v>7879</v>
      </c>
      <c r="H358" s="28"/>
      <c r="I358" s="28"/>
      <c r="J358" s="6" t="s">
        <v>786</v>
      </c>
      <c r="K358" s="6" t="s">
        <v>772</v>
      </c>
      <c r="L358" s="174">
        <v>3404</v>
      </c>
      <c r="M358" s="28"/>
      <c r="N358" s="28"/>
      <c r="O358" s="51">
        <v>52693.919999999998</v>
      </c>
      <c r="P358" s="51">
        <v>52693.919999999998</v>
      </c>
      <c r="Q358" s="51"/>
      <c r="R358" s="51"/>
      <c r="S358" s="51"/>
      <c r="T358" s="51"/>
      <c r="U358" s="51"/>
      <c r="V358" s="6"/>
      <c r="W358" s="6"/>
      <c r="X358" s="6"/>
      <c r="Y358" s="28"/>
    </row>
    <row r="359" spans="1:25" s="31" customFormat="1" ht="75" customHeight="1" x14ac:dyDescent="0.25">
      <c r="A359" s="57">
        <f t="shared" si="5"/>
        <v>354</v>
      </c>
      <c r="B359" s="2"/>
      <c r="C359" s="8" t="s">
        <v>636</v>
      </c>
      <c r="D359" s="8" t="s">
        <v>780</v>
      </c>
      <c r="E359" s="28" t="s">
        <v>635</v>
      </c>
      <c r="F359" s="8" t="s">
        <v>634</v>
      </c>
      <c r="G359" s="2" t="s">
        <v>7879</v>
      </c>
      <c r="H359" s="28"/>
      <c r="I359" s="28"/>
      <c r="J359" s="6" t="s">
        <v>781</v>
      </c>
      <c r="K359" s="6" t="s">
        <v>772</v>
      </c>
      <c r="L359" s="174">
        <v>4030</v>
      </c>
      <c r="M359" s="28"/>
      <c r="N359" s="28"/>
      <c r="O359" s="51">
        <v>62384.4</v>
      </c>
      <c r="P359" s="51">
        <v>62384.4</v>
      </c>
      <c r="Q359" s="51"/>
      <c r="R359" s="51"/>
      <c r="S359" s="51"/>
      <c r="T359" s="51"/>
      <c r="U359" s="51"/>
      <c r="V359" s="6"/>
      <c r="W359" s="6"/>
      <c r="X359" s="6"/>
      <c r="Y359" s="28"/>
    </row>
    <row r="360" spans="1:25" s="31" customFormat="1" ht="75" customHeight="1" x14ac:dyDescent="0.25">
      <c r="A360" s="57">
        <f t="shared" si="5"/>
        <v>355</v>
      </c>
      <c r="B360" s="2"/>
      <c r="C360" s="8" t="s">
        <v>638</v>
      </c>
      <c r="D360" s="8" t="s">
        <v>773</v>
      </c>
      <c r="E360" s="28" t="s">
        <v>637</v>
      </c>
      <c r="F360" s="8" t="s">
        <v>634</v>
      </c>
      <c r="G360" s="2" t="s">
        <v>7879</v>
      </c>
      <c r="H360" s="28"/>
      <c r="I360" s="28"/>
      <c r="J360" s="6" t="s">
        <v>777</v>
      </c>
      <c r="K360" s="6" t="s">
        <v>772</v>
      </c>
      <c r="L360" s="174">
        <v>9825</v>
      </c>
      <c r="M360" s="28"/>
      <c r="N360" s="28"/>
      <c r="O360" s="51">
        <v>152091</v>
      </c>
      <c r="P360" s="51">
        <v>152091</v>
      </c>
      <c r="Q360" s="51"/>
      <c r="R360" s="51"/>
      <c r="S360" s="51"/>
      <c r="T360" s="51"/>
      <c r="U360" s="51"/>
      <c r="V360" s="6"/>
      <c r="W360" s="6"/>
      <c r="X360" s="6"/>
      <c r="Y360" s="28"/>
    </row>
    <row r="361" spans="1:25" s="31" customFormat="1" ht="75" customHeight="1" x14ac:dyDescent="0.25">
      <c r="A361" s="57">
        <f t="shared" si="5"/>
        <v>356</v>
      </c>
      <c r="B361" s="2"/>
      <c r="C361" s="8" t="s">
        <v>640</v>
      </c>
      <c r="D361" s="8" t="s">
        <v>775</v>
      </c>
      <c r="E361" s="28" t="s">
        <v>639</v>
      </c>
      <c r="F361" s="8" t="s">
        <v>634</v>
      </c>
      <c r="G361" s="2" t="s">
        <v>7879</v>
      </c>
      <c r="H361" s="28"/>
      <c r="I361" s="28"/>
      <c r="J361" s="6" t="s">
        <v>776</v>
      </c>
      <c r="K361" s="6" t="s">
        <v>772</v>
      </c>
      <c r="L361" s="174">
        <v>6584</v>
      </c>
      <c r="M361" s="28"/>
      <c r="N361" s="28"/>
      <c r="O361" s="51">
        <v>101920.32000000001</v>
      </c>
      <c r="P361" s="51">
        <v>101920.32000000001</v>
      </c>
      <c r="Q361" s="51"/>
      <c r="R361" s="51"/>
      <c r="S361" s="51"/>
      <c r="T361" s="51"/>
      <c r="U361" s="51"/>
      <c r="V361" s="6"/>
      <c r="W361" s="6"/>
      <c r="X361" s="6"/>
      <c r="Y361" s="28"/>
    </row>
    <row r="362" spans="1:25" s="31" customFormat="1" ht="75" customHeight="1" x14ac:dyDescent="0.25">
      <c r="A362" s="57">
        <f t="shared" si="5"/>
        <v>357</v>
      </c>
      <c r="B362" s="2"/>
      <c r="C362" s="8" t="s">
        <v>638</v>
      </c>
      <c r="D362" s="8" t="s">
        <v>773</v>
      </c>
      <c r="E362" s="28" t="s">
        <v>641</v>
      </c>
      <c r="F362" s="8" t="s">
        <v>634</v>
      </c>
      <c r="G362" s="2" t="s">
        <v>7879</v>
      </c>
      <c r="H362" s="28"/>
      <c r="I362" s="28"/>
      <c r="J362" s="6" t="s">
        <v>774</v>
      </c>
      <c r="K362" s="6" t="s">
        <v>772</v>
      </c>
      <c r="L362" s="174">
        <v>9460</v>
      </c>
      <c r="M362" s="28"/>
      <c r="N362" s="28"/>
      <c r="O362" s="51">
        <v>146440.79999999999</v>
      </c>
      <c r="P362" s="51">
        <v>146440.79999999999</v>
      </c>
      <c r="Q362" s="51"/>
      <c r="R362" s="51"/>
      <c r="S362" s="51"/>
      <c r="T362" s="51"/>
      <c r="U362" s="51"/>
      <c r="V362" s="6"/>
      <c r="W362" s="6"/>
      <c r="X362" s="6"/>
      <c r="Y362" s="28"/>
    </row>
    <row r="363" spans="1:25" s="31" customFormat="1" ht="75" customHeight="1" x14ac:dyDescent="0.25">
      <c r="A363" s="57">
        <f t="shared" si="5"/>
        <v>358</v>
      </c>
      <c r="B363" s="2"/>
      <c r="C363" s="8" t="s">
        <v>643</v>
      </c>
      <c r="D363" s="8" t="s">
        <v>770</v>
      </c>
      <c r="E363" s="28" t="s">
        <v>642</v>
      </c>
      <c r="F363" s="8" t="s">
        <v>634</v>
      </c>
      <c r="G363" s="2" t="s">
        <v>7879</v>
      </c>
      <c r="H363" s="28"/>
      <c r="I363" s="28"/>
      <c r="J363" s="6" t="s">
        <v>771</v>
      </c>
      <c r="K363" s="6" t="s">
        <v>772</v>
      </c>
      <c r="L363" s="174">
        <v>9867</v>
      </c>
      <c r="M363" s="28"/>
      <c r="N363" s="28"/>
      <c r="O363" s="51">
        <v>152741.16</v>
      </c>
      <c r="P363" s="51">
        <v>152741.16</v>
      </c>
      <c r="Q363" s="51"/>
      <c r="R363" s="51"/>
      <c r="S363" s="51"/>
      <c r="T363" s="51"/>
      <c r="U363" s="51"/>
      <c r="V363" s="6"/>
      <c r="W363" s="6"/>
      <c r="X363" s="6"/>
      <c r="Y363" s="28"/>
    </row>
    <row r="364" spans="1:25" s="31" customFormat="1" ht="75" customHeight="1" x14ac:dyDescent="0.25">
      <c r="A364" s="57">
        <f t="shared" si="5"/>
        <v>359</v>
      </c>
      <c r="B364" s="2"/>
      <c r="C364" s="8" t="s">
        <v>645</v>
      </c>
      <c r="D364" s="8" t="s">
        <v>787</v>
      </c>
      <c r="E364" s="28" t="s">
        <v>644</v>
      </c>
      <c r="F364" s="8" t="s">
        <v>634</v>
      </c>
      <c r="G364" s="2" t="s">
        <v>7879</v>
      </c>
      <c r="H364" s="28"/>
      <c r="I364" s="28"/>
      <c r="J364" s="6" t="s">
        <v>788</v>
      </c>
      <c r="K364" s="6" t="s">
        <v>789</v>
      </c>
      <c r="L364" s="174">
        <v>6450</v>
      </c>
      <c r="M364" s="28"/>
      <c r="N364" s="28"/>
      <c r="O364" s="51">
        <v>99846</v>
      </c>
      <c r="P364" s="51">
        <v>99846</v>
      </c>
      <c r="Q364" s="51"/>
      <c r="R364" s="51"/>
      <c r="S364" s="51"/>
      <c r="T364" s="51"/>
      <c r="U364" s="51"/>
      <c r="V364" s="6"/>
      <c r="W364" s="6"/>
      <c r="X364" s="6"/>
      <c r="Y364" s="28"/>
    </row>
    <row r="365" spans="1:25" s="31" customFormat="1" ht="75" customHeight="1" x14ac:dyDescent="0.25">
      <c r="A365" s="57">
        <f t="shared" si="5"/>
        <v>360</v>
      </c>
      <c r="B365" s="2"/>
      <c r="C365" s="8" t="s">
        <v>643</v>
      </c>
      <c r="D365" s="8" t="s">
        <v>770</v>
      </c>
      <c r="E365" s="28" t="s">
        <v>646</v>
      </c>
      <c r="F365" s="8" t="s">
        <v>634</v>
      </c>
      <c r="G365" s="2" t="s">
        <v>7879</v>
      </c>
      <c r="H365" s="28"/>
      <c r="I365" s="28"/>
      <c r="J365" s="6" t="s">
        <v>778</v>
      </c>
      <c r="K365" s="6" t="s">
        <v>779</v>
      </c>
      <c r="L365" s="174">
        <v>3670</v>
      </c>
      <c r="M365" s="28"/>
      <c r="N365" s="28"/>
      <c r="O365" s="51">
        <v>56811.6</v>
      </c>
      <c r="P365" s="51">
        <v>56811.6</v>
      </c>
      <c r="Q365" s="51"/>
      <c r="R365" s="51"/>
      <c r="S365" s="51"/>
      <c r="T365" s="51"/>
      <c r="U365" s="51"/>
      <c r="V365" s="6"/>
      <c r="W365" s="6"/>
      <c r="X365" s="6"/>
      <c r="Y365" s="28"/>
    </row>
    <row r="366" spans="1:25" s="31" customFormat="1" ht="75" customHeight="1" x14ac:dyDescent="0.25">
      <c r="A366" s="57">
        <f t="shared" si="5"/>
        <v>361</v>
      </c>
      <c r="B366" s="2"/>
      <c r="C366" s="8" t="s">
        <v>648</v>
      </c>
      <c r="D366" s="8" t="s">
        <v>782</v>
      </c>
      <c r="E366" s="28" t="s">
        <v>647</v>
      </c>
      <c r="F366" s="8" t="s">
        <v>634</v>
      </c>
      <c r="G366" s="2" t="s">
        <v>7879</v>
      </c>
      <c r="H366" s="28"/>
      <c r="I366" s="28"/>
      <c r="J366" s="6" t="s">
        <v>783</v>
      </c>
      <c r="K366" s="6" t="s">
        <v>784</v>
      </c>
      <c r="L366" s="174">
        <v>2362</v>
      </c>
      <c r="M366" s="28"/>
      <c r="N366" s="28"/>
      <c r="O366" s="51">
        <v>36563.760000000002</v>
      </c>
      <c r="P366" s="51">
        <v>36563.760000000002</v>
      </c>
      <c r="Q366" s="51"/>
      <c r="R366" s="51"/>
      <c r="S366" s="51"/>
      <c r="T366" s="51"/>
      <c r="U366" s="51"/>
      <c r="V366" s="6"/>
      <c r="W366" s="6"/>
      <c r="X366" s="6"/>
      <c r="Y366" s="28"/>
    </row>
    <row r="367" spans="1:25" s="31" customFormat="1" ht="75" customHeight="1" x14ac:dyDescent="0.25">
      <c r="A367" s="57">
        <f t="shared" si="5"/>
        <v>362</v>
      </c>
      <c r="B367" s="2"/>
      <c r="C367" s="8" t="s">
        <v>650</v>
      </c>
      <c r="D367" s="40" t="s">
        <v>1204</v>
      </c>
      <c r="E367" s="28" t="s">
        <v>649</v>
      </c>
      <c r="F367" s="8" t="s">
        <v>651</v>
      </c>
      <c r="G367" s="2" t="s">
        <v>7879</v>
      </c>
      <c r="H367" s="28"/>
      <c r="I367" s="28"/>
      <c r="J367" s="46" t="s">
        <v>1205</v>
      </c>
      <c r="K367" s="46" t="s">
        <v>1206</v>
      </c>
      <c r="L367" s="174">
        <v>17478</v>
      </c>
      <c r="M367" s="28"/>
      <c r="N367" s="28"/>
      <c r="O367" s="51">
        <v>42471.54</v>
      </c>
      <c r="P367" s="51">
        <v>42471.54</v>
      </c>
      <c r="Q367" s="51"/>
      <c r="R367" s="51"/>
      <c r="S367" s="51"/>
      <c r="T367" s="51"/>
      <c r="U367" s="51"/>
      <c r="V367" s="6"/>
      <c r="W367" s="6"/>
      <c r="X367" s="6"/>
      <c r="Y367" s="28"/>
    </row>
    <row r="368" spans="1:25" s="31" customFormat="1" ht="75" customHeight="1" x14ac:dyDescent="0.25">
      <c r="A368" s="57">
        <f t="shared" si="5"/>
        <v>363</v>
      </c>
      <c r="B368" s="2"/>
      <c r="C368" s="8" t="s">
        <v>653</v>
      </c>
      <c r="D368" s="40" t="s">
        <v>1276</v>
      </c>
      <c r="E368" s="28" t="s">
        <v>652</v>
      </c>
      <c r="F368" s="8" t="s">
        <v>654</v>
      </c>
      <c r="G368" s="2" t="s">
        <v>7879</v>
      </c>
      <c r="H368" s="28"/>
      <c r="I368" s="28"/>
      <c r="J368" s="46" t="s">
        <v>1277</v>
      </c>
      <c r="K368" s="46" t="s">
        <v>1278</v>
      </c>
      <c r="L368" s="174">
        <v>1139</v>
      </c>
      <c r="M368" s="28"/>
      <c r="N368" s="28"/>
      <c r="O368" s="51">
        <v>17631.72</v>
      </c>
      <c r="P368" s="51">
        <v>17631.72</v>
      </c>
      <c r="Q368" s="51"/>
      <c r="R368" s="51"/>
      <c r="S368" s="51"/>
      <c r="T368" s="51"/>
      <c r="U368" s="51"/>
      <c r="V368" s="6"/>
      <c r="W368" s="6" t="s">
        <v>655</v>
      </c>
      <c r="X368" s="6"/>
      <c r="Y368" s="28"/>
    </row>
    <row r="369" spans="1:25" s="31" customFormat="1" ht="75" customHeight="1" x14ac:dyDescent="0.25">
      <c r="A369" s="57">
        <f t="shared" si="5"/>
        <v>364</v>
      </c>
      <c r="B369" s="2"/>
      <c r="C369" s="8" t="s">
        <v>657</v>
      </c>
      <c r="D369" s="8" t="s">
        <v>795</v>
      </c>
      <c r="E369" s="28" t="s">
        <v>656</v>
      </c>
      <c r="F369" s="8" t="s">
        <v>658</v>
      </c>
      <c r="G369" s="2" t="s">
        <v>7879</v>
      </c>
      <c r="H369" s="28"/>
      <c r="I369" s="28"/>
      <c r="J369" s="6" t="s">
        <v>796</v>
      </c>
      <c r="K369" s="6" t="s">
        <v>797</v>
      </c>
      <c r="L369" s="174">
        <v>8481</v>
      </c>
      <c r="M369" s="28"/>
      <c r="N369" s="28"/>
      <c r="O369" s="51">
        <v>131285.88</v>
      </c>
      <c r="P369" s="51">
        <v>131285.88</v>
      </c>
      <c r="Q369" s="51"/>
      <c r="R369" s="51"/>
      <c r="S369" s="51"/>
      <c r="T369" s="51"/>
      <c r="U369" s="51"/>
      <c r="V369" s="6"/>
      <c r="W369" s="6"/>
      <c r="X369" s="6"/>
      <c r="Y369" s="28"/>
    </row>
    <row r="370" spans="1:25" s="31" customFormat="1" ht="75" customHeight="1" x14ac:dyDescent="0.25">
      <c r="A370" s="57">
        <f t="shared" si="5"/>
        <v>365</v>
      </c>
      <c r="B370" s="2"/>
      <c r="C370" s="8" t="s">
        <v>660</v>
      </c>
      <c r="D370" s="40" t="s">
        <v>1279</v>
      </c>
      <c r="E370" s="28" t="s">
        <v>659</v>
      </c>
      <c r="F370" s="8" t="s">
        <v>661</v>
      </c>
      <c r="G370" s="2" t="s">
        <v>7879</v>
      </c>
      <c r="H370" s="28"/>
      <c r="I370" s="28"/>
      <c r="J370" s="46" t="s">
        <v>1280</v>
      </c>
      <c r="K370" s="46" t="s">
        <v>1281</v>
      </c>
      <c r="L370" s="174">
        <v>1219</v>
      </c>
      <c r="M370" s="28"/>
      <c r="N370" s="28"/>
      <c r="O370" s="51">
        <v>18870.12</v>
      </c>
      <c r="P370" s="51">
        <v>18870.12</v>
      </c>
      <c r="Q370" s="51"/>
      <c r="R370" s="51"/>
      <c r="S370" s="51"/>
      <c r="T370" s="51"/>
      <c r="U370" s="51"/>
      <c r="V370" s="6"/>
      <c r="W370" s="6" t="s">
        <v>662</v>
      </c>
      <c r="X370" s="6"/>
      <c r="Y370" s="28"/>
    </row>
    <row r="371" spans="1:25" s="31" customFormat="1" ht="75" customHeight="1" x14ac:dyDescent="0.25">
      <c r="A371" s="57">
        <f t="shared" si="5"/>
        <v>366</v>
      </c>
      <c r="B371" s="2">
        <v>1172</v>
      </c>
      <c r="C371" s="8" t="s">
        <v>312</v>
      </c>
      <c r="D371" s="8" t="s">
        <v>927</v>
      </c>
      <c r="E371" s="28" t="s">
        <v>663</v>
      </c>
      <c r="F371" s="8" t="s">
        <v>664</v>
      </c>
      <c r="G371" s="2" t="s">
        <v>7879</v>
      </c>
      <c r="H371" s="28"/>
      <c r="I371" s="28"/>
      <c r="J371" s="6" t="s">
        <v>928</v>
      </c>
      <c r="K371" s="6" t="s">
        <v>922</v>
      </c>
      <c r="L371" s="174">
        <v>13262</v>
      </c>
      <c r="M371" s="28"/>
      <c r="N371" s="28"/>
      <c r="O371" s="51"/>
      <c r="P371" s="51">
        <v>5785935.6799999997</v>
      </c>
      <c r="Q371" s="51"/>
      <c r="R371" s="51"/>
      <c r="S371" s="51"/>
      <c r="T371" s="51"/>
      <c r="U371" s="51"/>
      <c r="V371" s="6"/>
      <c r="W371" s="6"/>
      <c r="X371" s="6"/>
      <c r="Y371" s="28"/>
    </row>
    <row r="372" spans="1:25" s="31" customFormat="1" ht="102" customHeight="1" x14ac:dyDescent="0.25">
      <c r="A372" s="57">
        <f t="shared" si="5"/>
        <v>367</v>
      </c>
      <c r="B372" s="2">
        <v>1173</v>
      </c>
      <c r="C372" s="8" t="s">
        <v>312</v>
      </c>
      <c r="D372" s="8" t="s">
        <v>929</v>
      </c>
      <c r="E372" s="28" t="s">
        <v>665</v>
      </c>
      <c r="F372" s="8" t="s">
        <v>664</v>
      </c>
      <c r="G372" s="2" t="s">
        <v>7879</v>
      </c>
      <c r="H372" s="28"/>
      <c r="I372" s="28"/>
      <c r="J372" s="6" t="s">
        <v>930</v>
      </c>
      <c r="K372" s="6" t="s">
        <v>922</v>
      </c>
      <c r="L372" s="174">
        <v>2853</v>
      </c>
      <c r="M372" s="28"/>
      <c r="N372" s="28"/>
      <c r="O372" s="51"/>
      <c r="P372" s="51">
        <v>1545150.73</v>
      </c>
      <c r="Q372" s="51"/>
      <c r="R372" s="51"/>
      <c r="S372" s="51"/>
      <c r="T372" s="51"/>
      <c r="U372" s="51"/>
      <c r="V372" s="6"/>
      <c r="W372" s="6"/>
      <c r="X372" s="6"/>
      <c r="Y372" s="28"/>
    </row>
    <row r="373" spans="1:25" s="31" customFormat="1" ht="102" customHeight="1" x14ac:dyDescent="0.25">
      <c r="A373" s="57">
        <f t="shared" si="5"/>
        <v>368</v>
      </c>
      <c r="B373" s="2">
        <v>1174</v>
      </c>
      <c r="C373" s="8" t="s">
        <v>312</v>
      </c>
      <c r="D373" s="8" t="s">
        <v>931</v>
      </c>
      <c r="E373" s="28" t="s">
        <v>666</v>
      </c>
      <c r="F373" s="8" t="s">
        <v>664</v>
      </c>
      <c r="G373" s="2" t="s">
        <v>7879</v>
      </c>
      <c r="H373" s="28"/>
      <c r="I373" s="28"/>
      <c r="J373" s="6" t="s">
        <v>932</v>
      </c>
      <c r="K373" s="6" t="s">
        <v>922</v>
      </c>
      <c r="L373" s="174">
        <v>19142</v>
      </c>
      <c r="M373" s="28"/>
      <c r="N373" s="28"/>
      <c r="O373" s="51"/>
      <c r="P373" s="51">
        <v>8351257.79</v>
      </c>
      <c r="Q373" s="51"/>
      <c r="R373" s="51"/>
      <c r="S373" s="51"/>
      <c r="T373" s="51"/>
      <c r="U373" s="51"/>
      <c r="V373" s="6"/>
      <c r="W373" s="6"/>
      <c r="X373" s="6"/>
      <c r="Y373" s="28"/>
    </row>
    <row r="374" spans="1:25" s="31" customFormat="1" ht="102" customHeight="1" x14ac:dyDescent="0.25">
      <c r="A374" s="57">
        <f t="shared" si="5"/>
        <v>369</v>
      </c>
      <c r="B374" s="2">
        <v>1175</v>
      </c>
      <c r="C374" s="8" t="s">
        <v>312</v>
      </c>
      <c r="D374" s="8" t="s">
        <v>951</v>
      </c>
      <c r="E374" s="239" t="s">
        <v>667</v>
      </c>
      <c r="F374" s="8" t="s">
        <v>668</v>
      </c>
      <c r="G374" s="2" t="s">
        <v>7879</v>
      </c>
      <c r="H374" s="28"/>
      <c r="I374" s="28"/>
      <c r="J374" s="6" t="s">
        <v>952</v>
      </c>
      <c r="K374" s="6" t="s">
        <v>856</v>
      </c>
      <c r="L374" s="174">
        <v>248</v>
      </c>
      <c r="M374" s="28"/>
      <c r="N374" s="28"/>
      <c r="O374" s="51"/>
      <c r="P374" s="51">
        <v>150481.25</v>
      </c>
      <c r="Q374" s="51"/>
      <c r="R374" s="51"/>
      <c r="S374" s="51"/>
      <c r="T374" s="51"/>
      <c r="U374" s="51"/>
      <c r="V374" s="6" t="s">
        <v>669</v>
      </c>
      <c r="W374" s="6"/>
      <c r="X374" s="6"/>
      <c r="Y374" s="28"/>
    </row>
    <row r="375" spans="1:25" s="31" customFormat="1" ht="89.25" customHeight="1" x14ac:dyDescent="0.25">
      <c r="A375" s="57">
        <f t="shared" si="5"/>
        <v>370</v>
      </c>
      <c r="B375" s="2">
        <v>1176</v>
      </c>
      <c r="C375" s="8" t="s">
        <v>312</v>
      </c>
      <c r="D375" s="40" t="s">
        <v>1220</v>
      </c>
      <c r="E375" s="239" t="s">
        <v>670</v>
      </c>
      <c r="F375" s="8" t="s">
        <v>668</v>
      </c>
      <c r="G375" s="2" t="s">
        <v>7879</v>
      </c>
      <c r="H375" s="28"/>
      <c r="I375" s="28"/>
      <c r="J375" s="46" t="s">
        <v>1221</v>
      </c>
      <c r="K375" s="46" t="s">
        <v>856</v>
      </c>
      <c r="L375" s="174">
        <v>106</v>
      </c>
      <c r="M375" s="28"/>
      <c r="N375" s="28"/>
      <c r="O375" s="51"/>
      <c r="P375" s="51">
        <v>64318.6</v>
      </c>
      <c r="Q375" s="51"/>
      <c r="R375" s="51"/>
      <c r="S375" s="51"/>
      <c r="T375" s="51"/>
      <c r="U375" s="51"/>
      <c r="V375" s="6" t="s">
        <v>671</v>
      </c>
      <c r="W375" s="6"/>
      <c r="X375" s="6"/>
      <c r="Y375" s="28"/>
    </row>
    <row r="376" spans="1:25" s="31" customFormat="1" ht="89.25" customHeight="1" x14ac:dyDescent="0.25">
      <c r="A376" s="57">
        <f t="shared" si="5"/>
        <v>371</v>
      </c>
      <c r="B376" s="2">
        <v>1177</v>
      </c>
      <c r="C376" s="8" t="s">
        <v>303</v>
      </c>
      <c r="D376" s="8" t="s">
        <v>854</v>
      </c>
      <c r="E376" s="239" t="s">
        <v>672</v>
      </c>
      <c r="F376" s="8" t="s">
        <v>673</v>
      </c>
      <c r="G376" s="2" t="s">
        <v>7879</v>
      </c>
      <c r="H376" s="28"/>
      <c r="I376" s="28"/>
      <c r="J376" s="6" t="s">
        <v>855</v>
      </c>
      <c r="K376" s="6" t="s">
        <v>856</v>
      </c>
      <c r="L376" s="174">
        <v>10430</v>
      </c>
      <c r="M376" s="28"/>
      <c r="N376" s="28"/>
      <c r="O376" s="51"/>
      <c r="P376" s="51">
        <v>455392.79</v>
      </c>
      <c r="Q376" s="51"/>
      <c r="R376" s="51"/>
      <c r="S376" s="51"/>
      <c r="T376" s="51"/>
      <c r="U376" s="51"/>
      <c r="V376" s="6" t="s">
        <v>674</v>
      </c>
      <c r="W376" s="6"/>
      <c r="X376" s="6"/>
      <c r="Y376" s="28"/>
    </row>
    <row r="377" spans="1:25" ht="89.25" customHeight="1" x14ac:dyDescent="0.25">
      <c r="A377" s="57">
        <f t="shared" si="5"/>
        <v>372</v>
      </c>
      <c r="B377" s="2">
        <v>1615</v>
      </c>
      <c r="C377" s="250" t="s">
        <v>303</v>
      </c>
      <c r="D377" s="240" t="s">
        <v>7057</v>
      </c>
      <c r="E377" s="54" t="s">
        <v>7055</v>
      </c>
      <c r="F377" s="240" t="s">
        <v>7056</v>
      </c>
      <c r="G377" s="2" t="s">
        <v>7879</v>
      </c>
      <c r="H377" s="250"/>
      <c r="I377" s="250"/>
      <c r="J377" s="45" t="s">
        <v>7094</v>
      </c>
      <c r="K377" s="251">
        <v>42621</v>
      </c>
      <c r="L377" s="243">
        <v>839</v>
      </c>
      <c r="M377" s="192"/>
      <c r="N377" s="240"/>
      <c r="O377" s="239"/>
      <c r="P377" s="246">
        <v>1861690.27</v>
      </c>
      <c r="Q377" s="239"/>
      <c r="R377" s="239"/>
      <c r="S377" s="239"/>
      <c r="T377" s="239"/>
      <c r="U377" s="239"/>
      <c r="V377" s="247" t="s">
        <v>7058</v>
      </c>
      <c r="W377" s="239"/>
      <c r="X377" s="239"/>
      <c r="Y377" s="239"/>
    </row>
    <row r="378" spans="1:25" ht="89.25" customHeight="1" x14ac:dyDescent="0.25">
      <c r="A378" s="57">
        <f t="shared" si="5"/>
        <v>373</v>
      </c>
      <c r="B378" s="2">
        <v>1616</v>
      </c>
      <c r="C378" s="250" t="s">
        <v>303</v>
      </c>
      <c r="D378" s="240" t="s">
        <v>7057</v>
      </c>
      <c r="E378" s="54" t="s">
        <v>7059</v>
      </c>
      <c r="F378" s="240" t="s">
        <v>7056</v>
      </c>
      <c r="G378" s="2" t="s">
        <v>7879</v>
      </c>
      <c r="H378" s="250"/>
      <c r="I378" s="250"/>
      <c r="J378" s="45" t="s">
        <v>855</v>
      </c>
      <c r="K378" s="251">
        <v>44923</v>
      </c>
      <c r="L378" s="243">
        <v>1918</v>
      </c>
      <c r="M378" s="192"/>
      <c r="N378" s="240"/>
      <c r="O378" s="239"/>
      <c r="P378" s="246">
        <v>3830004.03</v>
      </c>
      <c r="Q378" s="239"/>
      <c r="R378" s="239"/>
      <c r="S378" s="239"/>
      <c r="T378" s="239"/>
      <c r="U378" s="239"/>
      <c r="V378" s="247" t="s">
        <v>7060</v>
      </c>
      <c r="W378" s="239"/>
      <c r="X378" s="239"/>
      <c r="Y378" s="239"/>
    </row>
    <row r="379" spans="1:25" ht="76.5" x14ac:dyDescent="0.25">
      <c r="A379" s="57">
        <f t="shared" si="5"/>
        <v>374</v>
      </c>
      <c r="B379" s="241">
        <v>1613</v>
      </c>
      <c r="C379" s="242" t="s">
        <v>303</v>
      </c>
      <c r="D379" s="244" t="s">
        <v>7063</v>
      </c>
      <c r="E379" s="54" t="s">
        <v>7061</v>
      </c>
      <c r="F379" s="240" t="s">
        <v>7062</v>
      </c>
      <c r="G379" s="2" t="s">
        <v>7879</v>
      </c>
      <c r="H379" s="252"/>
      <c r="I379" s="252"/>
      <c r="J379" s="252" t="s">
        <v>7095</v>
      </c>
      <c r="K379" s="248">
        <v>45637</v>
      </c>
      <c r="L379" s="243">
        <v>1664</v>
      </c>
      <c r="M379" s="192"/>
      <c r="N379" s="245"/>
      <c r="O379" s="239"/>
      <c r="P379" s="9">
        <v>901202.53</v>
      </c>
      <c r="Q379" s="239"/>
      <c r="R379" s="239"/>
      <c r="S379" s="239"/>
      <c r="T379" s="239"/>
      <c r="U379" s="239"/>
      <c r="V379" s="245" t="s">
        <v>7064</v>
      </c>
      <c r="W379" s="239"/>
      <c r="X379" s="239"/>
      <c r="Y379" s="239"/>
    </row>
    <row r="380" spans="1:25" ht="89.25" x14ac:dyDescent="0.25">
      <c r="A380" s="57">
        <f t="shared" si="5"/>
        <v>375</v>
      </c>
      <c r="B380" s="241">
        <v>1614</v>
      </c>
      <c r="C380" s="242" t="s">
        <v>303</v>
      </c>
      <c r="D380" s="244" t="s">
        <v>7067</v>
      </c>
      <c r="E380" s="54" t="s">
        <v>7065</v>
      </c>
      <c r="F380" s="240" t="s">
        <v>7066</v>
      </c>
      <c r="G380" s="2" t="s">
        <v>7879</v>
      </c>
      <c r="H380" s="252"/>
      <c r="I380" s="252"/>
      <c r="J380" s="252" t="s">
        <v>7096</v>
      </c>
      <c r="K380" s="248">
        <v>45636</v>
      </c>
      <c r="L380" s="243">
        <v>3247</v>
      </c>
      <c r="M380" s="192"/>
      <c r="N380" s="245"/>
      <c r="O380" s="239"/>
      <c r="P380" s="9">
        <v>1758536.43</v>
      </c>
      <c r="Q380" s="239"/>
      <c r="R380" s="239"/>
      <c r="S380" s="239"/>
      <c r="T380" s="239"/>
      <c r="U380" s="239"/>
      <c r="V380" s="245" t="s">
        <v>7068</v>
      </c>
      <c r="W380" s="239"/>
      <c r="X380" s="239"/>
      <c r="Y380" s="239"/>
    </row>
    <row r="381" spans="1:25" ht="78.75" x14ac:dyDescent="0.25">
      <c r="A381" s="57">
        <f t="shared" si="5"/>
        <v>376</v>
      </c>
      <c r="B381" s="241">
        <v>1629</v>
      </c>
      <c r="C381" s="242" t="s">
        <v>303</v>
      </c>
      <c r="D381" s="244" t="s">
        <v>7071</v>
      </c>
      <c r="E381" s="54" t="s">
        <v>7069</v>
      </c>
      <c r="F381" s="240" t="s">
        <v>7070</v>
      </c>
      <c r="G381" s="2" t="s">
        <v>7879</v>
      </c>
      <c r="H381" s="252"/>
      <c r="I381" s="252"/>
      <c r="J381" s="252" t="s">
        <v>7097</v>
      </c>
      <c r="K381" s="248">
        <v>43777</v>
      </c>
      <c r="L381" s="243">
        <v>14971</v>
      </c>
      <c r="M381" s="192"/>
      <c r="N381" s="192"/>
      <c r="O381" s="239"/>
      <c r="P381" s="9">
        <v>6531536.9500000002</v>
      </c>
      <c r="Q381" s="239"/>
      <c r="R381" s="239"/>
      <c r="S381" s="239"/>
      <c r="T381" s="239"/>
      <c r="U381" s="239"/>
      <c r="V381" s="245" t="s">
        <v>7072</v>
      </c>
      <c r="W381" s="249" t="s">
        <v>7073</v>
      </c>
      <c r="X381" s="239"/>
      <c r="Y381" s="239"/>
    </row>
    <row r="382" spans="1:25" ht="89.25" x14ac:dyDescent="0.25">
      <c r="A382" s="57">
        <f t="shared" si="5"/>
        <v>377</v>
      </c>
      <c r="B382" s="241">
        <v>1630</v>
      </c>
      <c r="C382" s="242" t="s">
        <v>303</v>
      </c>
      <c r="D382" s="244" t="s">
        <v>7076</v>
      </c>
      <c r="E382" s="54" t="s">
        <v>7074</v>
      </c>
      <c r="F382" s="240" t="s">
        <v>7075</v>
      </c>
      <c r="G382" s="2" t="s">
        <v>7879</v>
      </c>
      <c r="H382" s="252"/>
      <c r="I382" s="252"/>
      <c r="J382" s="252" t="s">
        <v>7098</v>
      </c>
      <c r="K382" s="248">
        <v>43762</v>
      </c>
      <c r="L382" s="243">
        <v>18355</v>
      </c>
      <c r="M382" s="192"/>
      <c r="N382" s="192"/>
      <c r="O382" s="239"/>
      <c r="P382" s="9">
        <v>800706</v>
      </c>
      <c r="Q382" s="239"/>
      <c r="R382" s="239"/>
      <c r="S382" s="239"/>
      <c r="T382" s="239"/>
      <c r="U382" s="239"/>
      <c r="V382" s="245" t="s">
        <v>7077</v>
      </c>
      <c r="W382" s="249" t="s">
        <v>7078</v>
      </c>
      <c r="X382" s="239"/>
      <c r="Y382" s="239"/>
    </row>
    <row r="383" spans="1:25" ht="78.75" x14ac:dyDescent="0.25">
      <c r="A383" s="57">
        <f t="shared" si="5"/>
        <v>378</v>
      </c>
      <c r="B383" s="241">
        <v>1631</v>
      </c>
      <c r="C383" s="242" t="s">
        <v>303</v>
      </c>
      <c r="D383" s="244" t="s">
        <v>7081</v>
      </c>
      <c r="E383" s="54" t="s">
        <v>7079</v>
      </c>
      <c r="F383" s="240" t="s">
        <v>7080</v>
      </c>
      <c r="G383" s="2" t="s">
        <v>7879</v>
      </c>
      <c r="H383" s="252"/>
      <c r="I383" s="252"/>
      <c r="J383" s="252" t="s">
        <v>7099</v>
      </c>
      <c r="K383" s="248">
        <v>43068</v>
      </c>
      <c r="L383" s="243">
        <v>10060</v>
      </c>
      <c r="M383" s="192"/>
      <c r="N383" s="192"/>
      <c r="O383" s="239"/>
      <c r="P383" s="9">
        <v>4388969.46</v>
      </c>
      <c r="Q383" s="239"/>
      <c r="R383" s="239"/>
      <c r="S383" s="239"/>
      <c r="T383" s="239"/>
      <c r="U383" s="239"/>
      <c r="V383" s="245" t="s">
        <v>7082</v>
      </c>
      <c r="W383" s="249" t="s">
        <v>7083</v>
      </c>
      <c r="X383" s="239"/>
      <c r="Y383" s="239"/>
    </row>
    <row r="384" spans="1:25" ht="89.25" x14ac:dyDescent="0.25">
      <c r="A384" s="57">
        <f t="shared" si="5"/>
        <v>379</v>
      </c>
      <c r="B384" s="241">
        <v>1760</v>
      </c>
      <c r="C384" s="242" t="s">
        <v>312</v>
      </c>
      <c r="D384" s="244" t="s">
        <v>7086</v>
      </c>
      <c r="E384" s="54" t="s">
        <v>7084</v>
      </c>
      <c r="F384" s="240" t="s">
        <v>7085</v>
      </c>
      <c r="G384" s="2" t="s">
        <v>7879</v>
      </c>
      <c r="H384" s="252"/>
      <c r="I384" s="252"/>
      <c r="J384" s="252" t="s">
        <v>7100</v>
      </c>
      <c r="K384" s="248">
        <v>45667</v>
      </c>
      <c r="L384" s="243">
        <v>667</v>
      </c>
      <c r="M384" s="192"/>
      <c r="N384" s="192"/>
      <c r="O384" s="239"/>
      <c r="P384" s="9">
        <v>404721.74</v>
      </c>
      <c r="Q384" s="239"/>
      <c r="R384" s="239"/>
      <c r="S384" s="239"/>
      <c r="T384" s="239"/>
      <c r="U384" s="239"/>
      <c r="V384" s="245" t="s">
        <v>7087</v>
      </c>
      <c r="W384" s="240"/>
      <c r="X384" s="239"/>
      <c r="Y384" s="239"/>
    </row>
    <row r="385" spans="1:25" ht="89.25" x14ac:dyDescent="0.25">
      <c r="A385" s="57">
        <f t="shared" si="5"/>
        <v>380</v>
      </c>
      <c r="B385" s="241">
        <v>1761</v>
      </c>
      <c r="C385" s="242" t="s">
        <v>312</v>
      </c>
      <c r="D385" s="244" t="s">
        <v>7089</v>
      </c>
      <c r="E385" s="54" t="s">
        <v>7088</v>
      </c>
      <c r="F385" s="240" t="s">
        <v>7085</v>
      </c>
      <c r="G385" s="2" t="s">
        <v>7879</v>
      </c>
      <c r="H385" s="252"/>
      <c r="I385" s="252"/>
      <c r="J385" s="252" t="s">
        <v>7101</v>
      </c>
      <c r="K385" s="248">
        <v>45667</v>
      </c>
      <c r="L385" s="243">
        <v>1513</v>
      </c>
      <c r="M385" s="192"/>
      <c r="N385" s="192"/>
      <c r="O385" s="239"/>
      <c r="P385" s="9">
        <v>819422.74</v>
      </c>
      <c r="Q385" s="239"/>
      <c r="R385" s="239"/>
      <c r="S385" s="239"/>
      <c r="T385" s="239"/>
      <c r="U385" s="239"/>
      <c r="V385" s="245" t="s">
        <v>7087</v>
      </c>
      <c r="W385" s="240"/>
      <c r="X385" s="239"/>
      <c r="Y385" s="239"/>
    </row>
    <row r="386" spans="1:25" ht="89.25" x14ac:dyDescent="0.25">
      <c r="A386" s="57">
        <f t="shared" si="5"/>
        <v>381</v>
      </c>
      <c r="B386" s="241">
        <v>1762</v>
      </c>
      <c r="C386" s="242" t="s">
        <v>312</v>
      </c>
      <c r="D386" s="244" t="s">
        <v>7092</v>
      </c>
      <c r="E386" s="54" t="s">
        <v>7090</v>
      </c>
      <c r="F386" s="240" t="s">
        <v>7091</v>
      </c>
      <c r="G386" s="2" t="s">
        <v>7879</v>
      </c>
      <c r="H386" s="252"/>
      <c r="I386" s="252"/>
      <c r="J386" s="252" t="s">
        <v>7053</v>
      </c>
      <c r="K386" s="248">
        <v>45672</v>
      </c>
      <c r="L386" s="243">
        <v>2126</v>
      </c>
      <c r="M386" s="192"/>
      <c r="N386" s="192"/>
      <c r="O386" s="239"/>
      <c r="P386" s="9">
        <v>1151416.21</v>
      </c>
      <c r="Q386" s="239"/>
      <c r="R386" s="239"/>
      <c r="S386" s="239"/>
      <c r="T386" s="239"/>
      <c r="U386" s="239"/>
      <c r="V386" s="245" t="s">
        <v>7093</v>
      </c>
      <c r="W386" s="240"/>
      <c r="X386" s="239"/>
      <c r="Y386" s="239"/>
    </row>
    <row r="387" spans="1:25" ht="76.5" x14ac:dyDescent="0.25">
      <c r="A387" s="57">
        <f t="shared" si="5"/>
        <v>382</v>
      </c>
      <c r="B387" s="253">
        <v>1763</v>
      </c>
      <c r="C387" s="242" t="s">
        <v>312</v>
      </c>
      <c r="D387" s="244" t="s">
        <v>7180</v>
      </c>
      <c r="E387" s="54" t="s">
        <v>7181</v>
      </c>
      <c r="F387" s="255" t="s">
        <v>7182</v>
      </c>
      <c r="G387" s="2" t="s">
        <v>7879</v>
      </c>
      <c r="H387" s="254"/>
      <c r="I387" s="254"/>
      <c r="J387" s="252" t="s">
        <v>7183</v>
      </c>
      <c r="K387" s="47">
        <v>45761</v>
      </c>
      <c r="L387" s="254">
        <v>733.5</v>
      </c>
      <c r="M387" s="238" t="s">
        <v>7184</v>
      </c>
      <c r="N387" s="238" t="s">
        <v>7185</v>
      </c>
      <c r="O387" s="254"/>
      <c r="P387" s="287">
        <v>99329.12</v>
      </c>
      <c r="Q387" s="254"/>
      <c r="R387" s="254"/>
      <c r="S387" s="254"/>
      <c r="T387" s="254"/>
      <c r="U387" s="254"/>
      <c r="V387" s="254"/>
      <c r="W387" s="254"/>
      <c r="X387" s="254"/>
      <c r="Y387" s="254"/>
    </row>
    <row r="388" spans="1:25" ht="76.5" x14ac:dyDescent="0.25">
      <c r="A388" s="57">
        <f t="shared" si="5"/>
        <v>383</v>
      </c>
      <c r="B388" s="258">
        <v>2438</v>
      </c>
      <c r="C388" s="242" t="s">
        <v>312</v>
      </c>
      <c r="D388" s="244" t="s">
        <v>7829</v>
      </c>
      <c r="E388" s="54" t="s">
        <v>7830</v>
      </c>
      <c r="F388" s="286" t="s">
        <v>7831</v>
      </c>
      <c r="G388" s="2" t="s">
        <v>7879</v>
      </c>
      <c r="H388" s="258"/>
      <c r="I388" s="258"/>
      <c r="J388" s="258" t="s">
        <v>7832</v>
      </c>
      <c r="K388" s="47">
        <v>46072</v>
      </c>
      <c r="L388" s="258">
        <v>528</v>
      </c>
      <c r="M388" s="192"/>
      <c r="N388" s="192"/>
      <c r="O388" s="258"/>
      <c r="P388" s="51">
        <v>320379.42</v>
      </c>
      <c r="Q388" s="258"/>
      <c r="R388" s="258"/>
      <c r="S388" s="258"/>
      <c r="T388" s="258"/>
      <c r="U388" s="258"/>
      <c r="V388" s="258"/>
      <c r="W388" s="258"/>
      <c r="X388" s="258"/>
      <c r="Y388" s="258"/>
    </row>
    <row r="389" spans="1:25" x14ac:dyDescent="0.25">
      <c r="A389" s="288">
        <f t="shared" si="5"/>
        <v>384</v>
      </c>
    </row>
  </sheetData>
  <autoFilter ref="A1:Y376" xr:uid="{00000000-0009-0000-0000-000000000000}">
    <sortState ref="A2:P379">
      <sortCondition ref="A1:A379"/>
    </sortState>
  </autoFilter>
  <pageMargins left="0.7" right="0.7" top="0.75" bottom="0.75" header="0.3" footer="0.3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386"/>
  <sheetViews>
    <sheetView topLeftCell="F1" workbookViewId="0">
      <pane ySplit="1" topLeftCell="A126" activePane="bottomLeft" state="frozen"/>
      <selection activeCell="D1" sqref="D1"/>
      <selection pane="bottomLeft" activeCell="F130" sqref="F130"/>
    </sheetView>
  </sheetViews>
  <sheetFormatPr defaultRowHeight="15" x14ac:dyDescent="0.25"/>
  <cols>
    <col min="1" max="1" width="9.28515625" style="31" bestFit="1" customWidth="1"/>
    <col min="2" max="2" width="12.42578125" style="31" customWidth="1"/>
    <col min="3" max="3" width="21.5703125" style="31" bestFit="1" customWidth="1"/>
    <col min="4" max="5" width="21.5703125" style="31" customWidth="1"/>
    <col min="6" max="6" width="34.7109375" style="31" customWidth="1"/>
    <col min="7" max="7" width="31.7109375" style="31" customWidth="1"/>
    <col min="8" max="9" width="21.42578125" style="31" customWidth="1"/>
    <col min="10" max="10" width="23" style="31" customWidth="1"/>
    <col min="11" max="11" width="21.42578125" style="31" customWidth="1"/>
    <col min="12" max="12" width="30.42578125" style="31" customWidth="1"/>
    <col min="13" max="13" width="37" style="31" customWidth="1"/>
    <col min="14" max="15" width="21.42578125" style="31" customWidth="1"/>
    <col min="16" max="16" width="24" style="31" customWidth="1"/>
    <col min="17" max="17" width="21.42578125" style="31" customWidth="1"/>
    <col min="18" max="18" width="22.140625" style="31" customWidth="1"/>
    <col min="19" max="19" width="9.140625" style="324" customWidth="1"/>
    <col min="20" max="20" width="16.5703125" style="31" customWidth="1"/>
    <col min="21" max="21" width="17" style="324" customWidth="1"/>
    <col min="22" max="24" width="9.140625" style="324" customWidth="1"/>
    <col min="25" max="25" width="12.140625" style="324" customWidth="1"/>
    <col min="26" max="26" width="37" style="41" customWidth="1"/>
    <col min="27" max="27" width="36.42578125" style="31" bestFit="1" customWidth="1"/>
    <col min="28" max="28" width="18.7109375" style="31" customWidth="1"/>
    <col min="29" max="29" width="29.85546875" style="31" customWidth="1"/>
    <col min="30" max="30" width="10.28515625" style="31" bestFit="1" customWidth="1"/>
    <col min="31" max="31" width="9.42578125" style="31" bestFit="1" customWidth="1"/>
    <col min="32" max="16384" width="9.140625" style="31"/>
  </cols>
  <sheetData>
    <row r="1" spans="1:33" ht="89.25" x14ac:dyDescent="0.25">
      <c r="A1" s="233"/>
      <c r="B1" s="233"/>
      <c r="C1" s="234" t="s">
        <v>1389</v>
      </c>
      <c r="D1" s="234" t="s">
        <v>6830</v>
      </c>
      <c r="E1" s="234" t="s">
        <v>6831</v>
      </c>
      <c r="F1" s="235" t="s">
        <v>1390</v>
      </c>
      <c r="G1" s="235" t="s">
        <v>1392</v>
      </c>
      <c r="H1" s="235" t="s">
        <v>1</v>
      </c>
      <c r="I1" s="235" t="s">
        <v>6832</v>
      </c>
      <c r="J1" s="235" t="s">
        <v>6833</v>
      </c>
      <c r="K1" s="235" t="s">
        <v>6834</v>
      </c>
      <c r="L1" s="235" t="s">
        <v>6822</v>
      </c>
      <c r="M1" s="235" t="s">
        <v>3</v>
      </c>
      <c r="N1" s="235" t="s">
        <v>6820</v>
      </c>
      <c r="O1" s="235" t="s">
        <v>6835</v>
      </c>
      <c r="P1" s="235" t="s">
        <v>6836</v>
      </c>
      <c r="Q1" s="234" t="s">
        <v>6837</v>
      </c>
      <c r="R1" s="235" t="s">
        <v>1391</v>
      </c>
      <c r="S1" s="235" t="s">
        <v>6838</v>
      </c>
      <c r="T1" s="236" t="s">
        <v>5</v>
      </c>
      <c r="U1" s="235" t="s">
        <v>6839</v>
      </c>
      <c r="V1" s="235" t="s">
        <v>6826</v>
      </c>
      <c r="W1" s="235" t="s">
        <v>6827</v>
      </c>
      <c r="X1" s="235" t="s">
        <v>6840</v>
      </c>
      <c r="Y1" s="235" t="s">
        <v>6828</v>
      </c>
      <c r="Z1" s="237" t="s">
        <v>6841</v>
      </c>
      <c r="AA1" s="237" t="s">
        <v>1786</v>
      </c>
      <c r="AB1" s="325"/>
      <c r="AC1" s="297"/>
    </row>
    <row r="2" spans="1:33" ht="51" x14ac:dyDescent="0.25">
      <c r="A2" s="258">
        <v>1</v>
      </c>
      <c r="B2" s="258"/>
      <c r="C2" s="32" t="s">
        <v>1393</v>
      </c>
      <c r="D2" s="32" t="s">
        <v>1637</v>
      </c>
      <c r="E2" s="32" t="s">
        <v>7883</v>
      </c>
      <c r="F2" s="17" t="s">
        <v>1394</v>
      </c>
      <c r="G2" s="53" t="s">
        <v>1396</v>
      </c>
      <c r="H2" s="294" t="s">
        <v>4372</v>
      </c>
      <c r="I2" s="294"/>
      <c r="J2" s="294"/>
      <c r="K2" s="294"/>
      <c r="L2" s="294" t="s">
        <v>7878</v>
      </c>
      <c r="M2" s="53" t="s">
        <v>1395</v>
      </c>
      <c r="N2" s="294"/>
      <c r="O2" s="294"/>
      <c r="P2" s="294" t="s">
        <v>4370</v>
      </c>
      <c r="Q2" s="258" t="s">
        <v>4371</v>
      </c>
      <c r="R2" s="20">
        <v>1100</v>
      </c>
      <c r="S2" s="210"/>
      <c r="T2" s="22">
        <f>7937720+306500</f>
        <v>8244220</v>
      </c>
      <c r="U2" s="210"/>
      <c r="V2" s="210"/>
      <c r="W2" s="210"/>
      <c r="X2" s="210"/>
      <c r="Y2" s="210"/>
      <c r="Z2" s="16"/>
      <c r="AA2" s="16"/>
      <c r="AB2" s="117"/>
      <c r="AC2" s="294"/>
      <c r="AD2" s="258"/>
      <c r="AE2" s="258"/>
      <c r="AF2" s="258"/>
      <c r="AG2" s="258"/>
    </row>
    <row r="3" spans="1:33" ht="51" x14ac:dyDescent="0.25">
      <c r="A3" s="258">
        <f>A2+1</f>
        <v>2</v>
      </c>
      <c r="B3" s="258"/>
      <c r="C3" s="32" t="s">
        <v>1397</v>
      </c>
      <c r="D3" s="32" t="s">
        <v>1637</v>
      </c>
      <c r="E3" s="32" t="s">
        <v>7883</v>
      </c>
      <c r="F3" s="17" t="s">
        <v>1398</v>
      </c>
      <c r="G3" s="53" t="s">
        <v>1399</v>
      </c>
      <c r="H3" s="294" t="s">
        <v>4375</v>
      </c>
      <c r="I3" s="294"/>
      <c r="J3" s="294"/>
      <c r="K3" s="294"/>
      <c r="L3" s="294" t="s">
        <v>7878</v>
      </c>
      <c r="M3" s="53" t="s">
        <v>1395</v>
      </c>
      <c r="N3" s="294"/>
      <c r="O3" s="294"/>
      <c r="P3" s="294" t="s">
        <v>4373</v>
      </c>
      <c r="Q3" s="258" t="s">
        <v>4374</v>
      </c>
      <c r="R3" s="20">
        <v>1100</v>
      </c>
      <c r="S3" s="210"/>
      <c r="T3" s="22">
        <f>6294320+ 313500</f>
        <v>6607820</v>
      </c>
      <c r="U3" s="210"/>
      <c r="V3" s="210"/>
      <c r="W3" s="210"/>
      <c r="X3" s="210"/>
      <c r="Y3" s="210"/>
      <c r="Z3" s="16"/>
      <c r="AA3" s="16"/>
      <c r="AB3" s="117"/>
      <c r="AC3" s="294"/>
      <c r="AD3" s="258"/>
      <c r="AE3" s="258"/>
      <c r="AF3" s="258"/>
      <c r="AG3" s="258"/>
    </row>
    <row r="4" spans="1:33" ht="89.25" x14ac:dyDescent="0.25">
      <c r="A4" s="258">
        <f>A3+1</f>
        <v>3</v>
      </c>
      <c r="B4" s="258"/>
      <c r="C4" s="32" t="s">
        <v>425</v>
      </c>
      <c r="D4" s="32" t="s">
        <v>1637</v>
      </c>
      <c r="E4" s="32" t="s">
        <v>7883</v>
      </c>
      <c r="F4" s="53" t="s">
        <v>1400</v>
      </c>
      <c r="G4" s="53" t="s">
        <v>1402</v>
      </c>
      <c r="H4" s="294" t="s">
        <v>4378</v>
      </c>
      <c r="I4" s="294"/>
      <c r="J4" s="294"/>
      <c r="K4" s="294"/>
      <c r="L4" s="294" t="s">
        <v>7878</v>
      </c>
      <c r="M4" s="53" t="s">
        <v>1401</v>
      </c>
      <c r="N4" s="294"/>
      <c r="O4" s="294"/>
      <c r="P4" s="294" t="s">
        <v>4376</v>
      </c>
      <c r="Q4" s="258" t="s">
        <v>4377</v>
      </c>
      <c r="R4" s="53">
        <v>850</v>
      </c>
      <c r="S4" s="210"/>
      <c r="T4" s="22">
        <f>27829200+320500+318500</f>
        <v>28468200</v>
      </c>
      <c r="U4" s="210"/>
      <c r="V4" s="210"/>
      <c r="W4" s="210"/>
      <c r="X4" s="210"/>
      <c r="Y4" s="210"/>
      <c r="Z4" s="16" t="s">
        <v>7105</v>
      </c>
      <c r="AA4" s="16"/>
      <c r="AB4" s="117"/>
      <c r="AC4" s="294"/>
      <c r="AD4" s="258"/>
      <c r="AE4" s="258"/>
      <c r="AF4" s="258"/>
      <c r="AG4" s="258"/>
    </row>
    <row r="5" spans="1:33" ht="51" x14ac:dyDescent="0.25">
      <c r="A5" s="258">
        <f t="shared" ref="A5:A68" si="0">A4+1</f>
        <v>4</v>
      </c>
      <c r="B5" s="258"/>
      <c r="C5" s="32" t="s">
        <v>1403</v>
      </c>
      <c r="D5" s="32" t="s">
        <v>1637</v>
      </c>
      <c r="E5" s="32" t="s">
        <v>7883</v>
      </c>
      <c r="F5" s="53" t="s">
        <v>1404</v>
      </c>
      <c r="G5" s="53" t="s">
        <v>50</v>
      </c>
      <c r="H5" s="53"/>
      <c r="I5" s="53"/>
      <c r="J5" s="53"/>
      <c r="K5" s="53"/>
      <c r="L5" s="294" t="s">
        <v>7878</v>
      </c>
      <c r="M5" s="53" t="s">
        <v>1405</v>
      </c>
      <c r="N5" s="53"/>
      <c r="O5" s="53"/>
      <c r="P5" s="52"/>
      <c r="Q5" s="101"/>
      <c r="R5" s="23">
        <v>345</v>
      </c>
      <c r="S5" s="210"/>
      <c r="T5" s="22">
        <v>387300</v>
      </c>
      <c r="U5" s="210"/>
      <c r="V5" s="210"/>
      <c r="W5" s="210"/>
      <c r="X5" s="210"/>
      <c r="Y5" s="210"/>
      <c r="Z5" s="16"/>
      <c r="AA5" s="16"/>
      <c r="AB5" s="117"/>
      <c r="AC5" s="294"/>
      <c r="AD5" s="258"/>
      <c r="AE5" s="258"/>
      <c r="AF5" s="258"/>
      <c r="AG5" s="258"/>
    </row>
    <row r="6" spans="1:33" ht="51" x14ac:dyDescent="0.25">
      <c r="A6" s="258">
        <f t="shared" si="0"/>
        <v>5</v>
      </c>
      <c r="B6" s="258"/>
      <c r="C6" s="32" t="s">
        <v>1406</v>
      </c>
      <c r="D6" s="32" t="s">
        <v>1637</v>
      </c>
      <c r="E6" s="32" t="s">
        <v>7883</v>
      </c>
      <c r="F6" s="53" t="s">
        <v>7880</v>
      </c>
      <c r="G6" s="53" t="s">
        <v>50</v>
      </c>
      <c r="H6" s="53"/>
      <c r="I6" s="53"/>
      <c r="J6" s="53"/>
      <c r="K6" s="53"/>
      <c r="L6" s="294" t="s">
        <v>7878</v>
      </c>
      <c r="M6" s="53" t="s">
        <v>1405</v>
      </c>
      <c r="N6" s="53"/>
      <c r="O6" s="53"/>
      <c r="P6" s="52"/>
      <c r="Q6" s="101"/>
      <c r="R6" s="23"/>
      <c r="S6" s="210"/>
      <c r="T6" s="22">
        <v>4840100</v>
      </c>
      <c r="U6" s="210"/>
      <c r="V6" s="210"/>
      <c r="W6" s="210"/>
      <c r="X6" s="210"/>
      <c r="Y6" s="210"/>
      <c r="Z6" s="16"/>
      <c r="AA6" s="16"/>
      <c r="AB6" s="117"/>
      <c r="AC6" s="294"/>
      <c r="AD6" s="258"/>
      <c r="AE6" s="258"/>
      <c r="AF6" s="258"/>
      <c r="AG6" s="258"/>
    </row>
    <row r="7" spans="1:33" ht="51" x14ac:dyDescent="0.25">
      <c r="A7" s="258">
        <f t="shared" si="0"/>
        <v>6</v>
      </c>
      <c r="B7" s="258"/>
      <c r="C7" s="32" t="s">
        <v>1407</v>
      </c>
      <c r="D7" s="32" t="s">
        <v>1637</v>
      </c>
      <c r="E7" s="32" t="s">
        <v>7883</v>
      </c>
      <c r="F7" s="53" t="s">
        <v>1408</v>
      </c>
      <c r="G7" s="53" t="s">
        <v>50</v>
      </c>
      <c r="H7" s="53"/>
      <c r="I7" s="53"/>
      <c r="J7" s="53"/>
      <c r="K7" s="53"/>
      <c r="L7" s="294" t="s">
        <v>7878</v>
      </c>
      <c r="M7" s="53" t="s">
        <v>1405</v>
      </c>
      <c r="N7" s="53"/>
      <c r="O7" s="53"/>
      <c r="P7" s="52"/>
      <c r="Q7" s="101"/>
      <c r="R7" s="23">
        <v>767.5</v>
      </c>
      <c r="S7" s="210"/>
      <c r="T7" s="22">
        <v>604700</v>
      </c>
      <c r="U7" s="210"/>
      <c r="V7" s="210"/>
      <c r="W7" s="210"/>
      <c r="X7" s="210"/>
      <c r="Y7" s="210"/>
      <c r="Z7" s="16"/>
      <c r="AA7" s="16"/>
      <c r="AB7" s="117"/>
      <c r="AC7" s="294"/>
      <c r="AD7" s="258"/>
      <c r="AE7" s="258"/>
      <c r="AF7" s="258"/>
      <c r="AG7" s="258"/>
    </row>
    <row r="8" spans="1:33" ht="51" x14ac:dyDescent="0.25">
      <c r="A8" s="258">
        <f t="shared" si="0"/>
        <v>7</v>
      </c>
      <c r="B8" s="258"/>
      <c r="C8" s="32" t="s">
        <v>1409</v>
      </c>
      <c r="D8" s="32" t="s">
        <v>1637</v>
      </c>
      <c r="E8" s="32" t="s">
        <v>7883</v>
      </c>
      <c r="F8" s="53" t="s">
        <v>1410</v>
      </c>
      <c r="G8" s="53" t="s">
        <v>50</v>
      </c>
      <c r="H8" s="53"/>
      <c r="I8" s="53"/>
      <c r="J8" s="53"/>
      <c r="K8" s="53"/>
      <c r="L8" s="294" t="s">
        <v>7878</v>
      </c>
      <c r="M8" s="53" t="s">
        <v>1405</v>
      </c>
      <c r="N8" s="53"/>
      <c r="O8" s="53"/>
      <c r="P8" s="52"/>
      <c r="Q8" s="101"/>
      <c r="R8" s="23"/>
      <c r="S8" s="210"/>
      <c r="T8" s="22">
        <v>758100</v>
      </c>
      <c r="U8" s="210"/>
      <c r="V8" s="210"/>
      <c r="W8" s="210"/>
      <c r="X8" s="210"/>
      <c r="Y8" s="210"/>
      <c r="Z8" s="16"/>
      <c r="AA8" s="16"/>
      <c r="AB8" s="117"/>
      <c r="AC8" s="294"/>
      <c r="AD8" s="258"/>
      <c r="AE8" s="258"/>
      <c r="AF8" s="258"/>
      <c r="AG8" s="258"/>
    </row>
    <row r="9" spans="1:33" ht="51" x14ac:dyDescent="0.25">
      <c r="A9" s="258">
        <f t="shared" si="0"/>
        <v>8</v>
      </c>
      <c r="B9" s="258"/>
      <c r="C9" s="32" t="s">
        <v>1411</v>
      </c>
      <c r="D9" s="32" t="s">
        <v>1637</v>
      </c>
      <c r="E9" s="32" t="s">
        <v>7883</v>
      </c>
      <c r="F9" s="53" t="s">
        <v>1412</v>
      </c>
      <c r="G9" s="53" t="s">
        <v>1414</v>
      </c>
      <c r="H9" s="294" t="s">
        <v>4380</v>
      </c>
      <c r="I9" s="294"/>
      <c r="J9" s="294"/>
      <c r="K9" s="294"/>
      <c r="L9" s="294" t="s">
        <v>7878</v>
      </c>
      <c r="M9" s="53" t="s">
        <v>1413</v>
      </c>
      <c r="N9" s="294"/>
      <c r="O9" s="294"/>
      <c r="P9" s="294" t="s">
        <v>4379</v>
      </c>
      <c r="Q9" s="258" t="s">
        <v>4374</v>
      </c>
      <c r="R9" s="23"/>
      <c r="S9" s="210"/>
      <c r="T9" s="22">
        <v>28200</v>
      </c>
      <c r="U9" s="210"/>
      <c r="V9" s="210"/>
      <c r="W9" s="210"/>
      <c r="X9" s="210"/>
      <c r="Y9" s="210"/>
      <c r="Z9" s="16"/>
      <c r="AA9" s="16"/>
      <c r="AB9" s="117"/>
      <c r="AC9" s="294"/>
      <c r="AD9" s="258"/>
      <c r="AE9" s="258"/>
      <c r="AF9" s="258"/>
      <c r="AG9" s="258"/>
    </row>
    <row r="10" spans="1:33" ht="51" x14ac:dyDescent="0.25">
      <c r="A10" s="258">
        <f t="shared" si="0"/>
        <v>9</v>
      </c>
      <c r="B10" s="258"/>
      <c r="C10" s="32" t="s">
        <v>1415</v>
      </c>
      <c r="D10" s="32" t="s">
        <v>1637</v>
      </c>
      <c r="E10" s="32" t="s">
        <v>7883</v>
      </c>
      <c r="F10" s="53" t="s">
        <v>1416</v>
      </c>
      <c r="G10" s="53" t="s">
        <v>1417</v>
      </c>
      <c r="H10" s="53"/>
      <c r="I10" s="53"/>
      <c r="J10" s="53"/>
      <c r="K10" s="53"/>
      <c r="L10" s="294" t="s">
        <v>7878</v>
      </c>
      <c r="M10" s="53" t="s">
        <v>1413</v>
      </c>
      <c r="N10" s="53"/>
      <c r="O10" s="53"/>
      <c r="P10" s="52"/>
      <c r="Q10" s="101"/>
      <c r="R10" s="23"/>
      <c r="S10" s="210"/>
      <c r="T10" s="22">
        <v>636000</v>
      </c>
      <c r="U10" s="210"/>
      <c r="V10" s="210"/>
      <c r="W10" s="210"/>
      <c r="X10" s="210"/>
      <c r="Y10" s="210"/>
      <c r="Z10" s="16"/>
      <c r="AA10" s="16"/>
      <c r="AB10" s="117"/>
      <c r="AC10" s="294"/>
      <c r="AD10" s="258"/>
      <c r="AE10" s="258"/>
      <c r="AF10" s="258"/>
      <c r="AG10" s="258"/>
    </row>
    <row r="11" spans="1:33" ht="51" x14ac:dyDescent="0.25">
      <c r="A11" s="258">
        <f t="shared" si="0"/>
        <v>10</v>
      </c>
      <c r="B11" s="258"/>
      <c r="C11" s="32" t="s">
        <v>1418</v>
      </c>
      <c r="D11" s="32" t="s">
        <v>1637</v>
      </c>
      <c r="E11" s="32" t="s">
        <v>7883</v>
      </c>
      <c r="F11" s="53" t="s">
        <v>1419</v>
      </c>
      <c r="G11" s="53"/>
      <c r="H11" s="53"/>
      <c r="I11" s="53"/>
      <c r="J11" s="53"/>
      <c r="K11" s="53"/>
      <c r="L11" s="294" t="s">
        <v>7878</v>
      </c>
      <c r="M11" s="53" t="s">
        <v>1413</v>
      </c>
      <c r="N11" s="53"/>
      <c r="O11" s="53"/>
      <c r="P11" s="52"/>
      <c r="Q11" s="101"/>
      <c r="R11" s="53"/>
      <c r="S11" s="210"/>
      <c r="T11" s="22">
        <v>225700</v>
      </c>
      <c r="U11" s="210"/>
      <c r="V11" s="210"/>
      <c r="W11" s="210"/>
      <c r="X11" s="210"/>
      <c r="Y11" s="210"/>
      <c r="Z11" s="26"/>
      <c r="AA11" s="26"/>
      <c r="AB11" s="118"/>
      <c r="AC11" s="294"/>
      <c r="AD11" s="258"/>
      <c r="AE11" s="258"/>
      <c r="AF11" s="258"/>
      <c r="AG11" s="258"/>
    </row>
    <row r="12" spans="1:33" ht="76.5" x14ac:dyDescent="0.25">
      <c r="A12" s="258">
        <f t="shared" si="0"/>
        <v>11</v>
      </c>
      <c r="B12" s="258"/>
      <c r="C12" s="32" t="s">
        <v>425</v>
      </c>
      <c r="D12" s="32" t="s">
        <v>1637</v>
      </c>
      <c r="E12" s="32" t="s">
        <v>7883</v>
      </c>
      <c r="F12" s="53" t="s">
        <v>1420</v>
      </c>
      <c r="G12" s="53" t="s">
        <v>1421</v>
      </c>
      <c r="H12" s="294" t="s">
        <v>4467</v>
      </c>
      <c r="I12" s="294"/>
      <c r="J12" s="294"/>
      <c r="K12" s="294"/>
      <c r="L12" s="294" t="s">
        <v>7878</v>
      </c>
      <c r="M12" s="53" t="s">
        <v>6772</v>
      </c>
      <c r="N12" s="294"/>
      <c r="O12" s="294"/>
      <c r="P12" s="294" t="s">
        <v>4465</v>
      </c>
      <c r="Q12" s="258" t="s">
        <v>4466</v>
      </c>
      <c r="R12" s="20">
        <v>6746.1</v>
      </c>
      <c r="S12" s="210"/>
      <c r="T12" s="22">
        <v>1408512</v>
      </c>
      <c r="U12" s="210"/>
      <c r="V12" s="210"/>
      <c r="W12" s="210"/>
      <c r="X12" s="210"/>
      <c r="Y12" s="210"/>
      <c r="Z12" s="294"/>
      <c r="AA12" s="53" t="s">
        <v>1422</v>
      </c>
      <c r="AB12" s="119"/>
      <c r="AC12" s="294"/>
      <c r="AD12" s="258"/>
      <c r="AE12" s="258"/>
      <c r="AF12" s="258"/>
      <c r="AG12" s="258"/>
    </row>
    <row r="13" spans="1:33" ht="102" customHeight="1" x14ac:dyDescent="0.25">
      <c r="A13" s="258">
        <f t="shared" si="0"/>
        <v>12</v>
      </c>
      <c r="B13" s="258"/>
      <c r="C13" s="258"/>
      <c r="D13" s="32" t="s">
        <v>1637</v>
      </c>
      <c r="E13" s="32" t="s">
        <v>7883</v>
      </c>
      <c r="F13" s="258" t="s">
        <v>1423</v>
      </c>
      <c r="G13" s="294" t="s">
        <v>1426</v>
      </c>
      <c r="H13" s="11" t="s">
        <v>1427</v>
      </c>
      <c r="I13" s="11"/>
      <c r="J13" s="11"/>
      <c r="K13" s="11"/>
      <c r="L13" s="294" t="s">
        <v>7878</v>
      </c>
      <c r="M13" s="294" t="s">
        <v>1425</v>
      </c>
      <c r="N13" s="11"/>
      <c r="O13" s="11"/>
      <c r="P13" s="294" t="s">
        <v>4471</v>
      </c>
      <c r="Q13" s="78" t="s">
        <v>4472</v>
      </c>
      <c r="R13" s="258" t="s">
        <v>1424</v>
      </c>
      <c r="S13" s="210"/>
      <c r="T13" s="51">
        <v>42583</v>
      </c>
      <c r="U13" s="210"/>
      <c r="V13" s="210"/>
      <c r="W13" s="210"/>
      <c r="X13" s="210"/>
      <c r="Y13" s="210"/>
      <c r="Z13" s="294"/>
      <c r="AA13" s="294"/>
      <c r="AB13" s="61"/>
      <c r="AC13" s="294"/>
      <c r="AD13" s="258"/>
      <c r="AE13" s="258"/>
      <c r="AF13" s="258"/>
      <c r="AG13" s="258"/>
    </row>
    <row r="14" spans="1:33" ht="51" x14ac:dyDescent="0.25">
      <c r="A14" s="258">
        <f t="shared" si="0"/>
        <v>13</v>
      </c>
      <c r="B14" s="258"/>
      <c r="C14" s="258"/>
      <c r="D14" s="32" t="s">
        <v>1637</v>
      </c>
      <c r="E14" s="32" t="s">
        <v>7883</v>
      </c>
      <c r="F14" s="294" t="s">
        <v>1428</v>
      </c>
      <c r="G14" s="294" t="s">
        <v>1431</v>
      </c>
      <c r="H14" s="294" t="s">
        <v>4470</v>
      </c>
      <c r="I14" s="294"/>
      <c r="J14" s="294"/>
      <c r="K14" s="294"/>
      <c r="L14" s="294" t="s">
        <v>7878</v>
      </c>
      <c r="M14" s="294" t="s">
        <v>1430</v>
      </c>
      <c r="N14" s="294"/>
      <c r="O14" s="294"/>
      <c r="P14" s="294" t="s">
        <v>4468</v>
      </c>
      <c r="Q14" s="258" t="s">
        <v>4469</v>
      </c>
      <c r="R14" s="258" t="s">
        <v>1429</v>
      </c>
      <c r="S14" s="210"/>
      <c r="T14" s="51">
        <v>947015</v>
      </c>
      <c r="U14" s="210"/>
      <c r="V14" s="210"/>
      <c r="W14" s="210"/>
      <c r="X14" s="210"/>
      <c r="Y14" s="210"/>
      <c r="Z14" s="294"/>
      <c r="AA14" s="294"/>
      <c r="AB14" s="61"/>
      <c r="AC14" s="294"/>
      <c r="AD14" s="258"/>
      <c r="AE14" s="258"/>
      <c r="AF14" s="258"/>
      <c r="AG14" s="258"/>
    </row>
    <row r="15" spans="1:33" ht="51" x14ac:dyDescent="0.25">
      <c r="A15" s="258">
        <f t="shared" si="0"/>
        <v>14</v>
      </c>
      <c r="B15" s="258"/>
      <c r="C15" s="258"/>
      <c r="D15" s="32" t="s">
        <v>1637</v>
      </c>
      <c r="E15" s="32" t="s">
        <v>7883</v>
      </c>
      <c r="F15" s="294" t="s">
        <v>1423</v>
      </c>
      <c r="G15" s="294" t="s">
        <v>1434</v>
      </c>
      <c r="H15" s="11"/>
      <c r="I15" s="11"/>
      <c r="J15" s="11"/>
      <c r="K15" s="11"/>
      <c r="L15" s="294" t="s">
        <v>7878</v>
      </c>
      <c r="M15" s="294" t="s">
        <v>1433</v>
      </c>
      <c r="N15" s="11"/>
      <c r="O15" s="11"/>
      <c r="P15" s="258"/>
      <c r="Q15" s="78"/>
      <c r="R15" s="258" t="s">
        <v>1432</v>
      </c>
      <c r="S15" s="210"/>
      <c r="T15" s="51">
        <v>15073457</v>
      </c>
      <c r="U15" s="210"/>
      <c r="V15" s="210"/>
      <c r="W15" s="210"/>
      <c r="X15" s="210"/>
      <c r="Y15" s="210"/>
      <c r="Z15" s="294"/>
      <c r="AA15" s="294"/>
      <c r="AB15" s="61"/>
      <c r="AC15" s="294"/>
      <c r="AD15" s="258"/>
      <c r="AE15" s="258"/>
      <c r="AF15" s="258"/>
      <c r="AG15" s="258"/>
    </row>
    <row r="16" spans="1:33" ht="89.25" x14ac:dyDescent="0.25">
      <c r="A16" s="258">
        <f t="shared" si="0"/>
        <v>15</v>
      </c>
      <c r="B16" s="258"/>
      <c r="C16" s="32" t="s">
        <v>1435</v>
      </c>
      <c r="D16" s="32" t="s">
        <v>1637</v>
      </c>
      <c r="E16" s="32" t="s">
        <v>7883</v>
      </c>
      <c r="F16" s="53" t="s">
        <v>1436</v>
      </c>
      <c r="G16" s="53" t="s">
        <v>1438</v>
      </c>
      <c r="H16" s="294" t="s">
        <v>4383</v>
      </c>
      <c r="I16" s="294"/>
      <c r="J16" s="294"/>
      <c r="K16" s="294"/>
      <c r="L16" s="294" t="s">
        <v>7878</v>
      </c>
      <c r="M16" s="53" t="s">
        <v>1395</v>
      </c>
      <c r="N16" s="294"/>
      <c r="O16" s="294"/>
      <c r="P16" s="294" t="s">
        <v>4381</v>
      </c>
      <c r="Q16" s="258" t="s">
        <v>4382</v>
      </c>
      <c r="R16" s="20" t="s">
        <v>1437</v>
      </c>
      <c r="S16" s="210"/>
      <c r="T16" s="16">
        <v>439700</v>
      </c>
      <c r="U16" s="210"/>
      <c r="V16" s="210"/>
      <c r="W16" s="210"/>
      <c r="X16" s="210"/>
      <c r="Y16" s="210"/>
      <c r="Z16" s="26" t="s">
        <v>7105</v>
      </c>
      <c r="AA16" s="26" t="s">
        <v>1439</v>
      </c>
      <c r="AB16" s="118"/>
      <c r="AC16" s="294"/>
      <c r="AD16" s="258"/>
      <c r="AE16" s="258"/>
      <c r="AF16" s="258"/>
      <c r="AG16" s="258"/>
    </row>
    <row r="17" spans="1:33" ht="51" x14ac:dyDescent="0.25">
      <c r="A17" s="258">
        <f t="shared" si="0"/>
        <v>16</v>
      </c>
      <c r="B17" s="258"/>
      <c r="C17" s="32" t="s">
        <v>1435</v>
      </c>
      <c r="D17" s="32" t="s">
        <v>1637</v>
      </c>
      <c r="E17" s="32" t="s">
        <v>7883</v>
      </c>
      <c r="F17" s="17" t="s">
        <v>1440</v>
      </c>
      <c r="G17" s="53" t="s">
        <v>1441</v>
      </c>
      <c r="H17" s="294" t="s">
        <v>4386</v>
      </c>
      <c r="I17" s="294"/>
      <c r="J17" s="294"/>
      <c r="K17" s="294"/>
      <c r="L17" s="294" t="s">
        <v>7878</v>
      </c>
      <c r="M17" s="258"/>
      <c r="N17" s="294"/>
      <c r="O17" s="294"/>
      <c r="P17" s="294" t="s">
        <v>4384</v>
      </c>
      <c r="Q17" s="258" t="s">
        <v>4385</v>
      </c>
      <c r="R17" s="20">
        <v>716</v>
      </c>
      <c r="S17" s="210"/>
      <c r="T17" s="22">
        <v>913530</v>
      </c>
      <c r="U17" s="210"/>
      <c r="V17" s="210"/>
      <c r="W17" s="210"/>
      <c r="X17" s="210"/>
      <c r="Y17" s="210"/>
      <c r="Z17" s="16"/>
      <c r="AA17" s="16"/>
      <c r="AB17" s="117"/>
      <c r="AC17" s="294"/>
      <c r="AD17" s="258"/>
      <c r="AE17" s="258"/>
      <c r="AF17" s="258"/>
      <c r="AG17" s="258"/>
    </row>
    <row r="18" spans="1:33" ht="114.75" x14ac:dyDescent="0.25">
      <c r="A18" s="258">
        <f t="shared" si="0"/>
        <v>17</v>
      </c>
      <c r="B18" s="258"/>
      <c r="C18" s="32" t="s">
        <v>1442</v>
      </c>
      <c r="D18" s="32" t="s">
        <v>1637</v>
      </c>
      <c r="E18" s="32" t="s">
        <v>7883</v>
      </c>
      <c r="F18" s="17" t="s">
        <v>1444</v>
      </c>
      <c r="G18" s="53" t="s">
        <v>1445</v>
      </c>
      <c r="H18" s="294" t="s">
        <v>1443</v>
      </c>
      <c r="I18" s="294"/>
      <c r="J18" s="294"/>
      <c r="K18" s="294"/>
      <c r="L18" s="294" t="s">
        <v>7878</v>
      </c>
      <c r="M18" s="53" t="s">
        <v>1395</v>
      </c>
      <c r="N18" s="294"/>
      <c r="O18" s="294"/>
      <c r="P18" s="294" t="s">
        <v>4387</v>
      </c>
      <c r="Q18" s="258" t="s">
        <v>4371</v>
      </c>
      <c r="R18" s="20">
        <v>1700</v>
      </c>
      <c r="S18" s="210"/>
      <c r="T18" s="22">
        <v>10951530</v>
      </c>
      <c r="U18" s="210"/>
      <c r="V18" s="210"/>
      <c r="W18" s="210"/>
      <c r="X18" s="210"/>
      <c r="Y18" s="210"/>
      <c r="Z18" s="16" t="s">
        <v>7105</v>
      </c>
      <c r="AA18" s="16" t="s">
        <v>1446</v>
      </c>
      <c r="AB18" s="117"/>
      <c r="AC18" s="294"/>
      <c r="AD18" s="258"/>
      <c r="AE18" s="258"/>
      <c r="AF18" s="258"/>
      <c r="AG18" s="258"/>
    </row>
    <row r="19" spans="1:33" ht="140.25" x14ac:dyDescent="0.25">
      <c r="A19" s="258">
        <f t="shared" si="0"/>
        <v>18</v>
      </c>
      <c r="B19" s="258"/>
      <c r="C19" s="32" t="s">
        <v>1447</v>
      </c>
      <c r="D19" s="32" t="s">
        <v>1637</v>
      </c>
      <c r="E19" s="32" t="s">
        <v>7883</v>
      </c>
      <c r="F19" s="17" t="s">
        <v>1448</v>
      </c>
      <c r="G19" s="53" t="s">
        <v>1449</v>
      </c>
      <c r="H19" s="294" t="s">
        <v>4389</v>
      </c>
      <c r="I19" s="294"/>
      <c r="J19" s="294"/>
      <c r="K19" s="294"/>
      <c r="L19" s="294" t="s">
        <v>7878</v>
      </c>
      <c r="M19" s="53" t="s">
        <v>1395</v>
      </c>
      <c r="N19" s="294"/>
      <c r="O19" s="294"/>
      <c r="P19" s="294" t="s">
        <v>4388</v>
      </c>
      <c r="Q19" s="258" t="s">
        <v>4382</v>
      </c>
      <c r="R19" s="20">
        <v>1550</v>
      </c>
      <c r="S19" s="210"/>
      <c r="T19" s="22">
        <f>7287690+359711+1762345.46+324500</f>
        <v>9734246.4600000009</v>
      </c>
      <c r="U19" s="210"/>
      <c r="V19" s="210"/>
      <c r="W19" s="210"/>
      <c r="X19" s="210"/>
      <c r="Y19" s="210"/>
      <c r="Z19" s="16" t="s">
        <v>7105</v>
      </c>
      <c r="AA19" s="16" t="s">
        <v>1450</v>
      </c>
      <c r="AB19" s="117"/>
      <c r="AC19" s="294"/>
      <c r="AD19" s="258"/>
      <c r="AE19" s="258"/>
      <c r="AF19" s="258"/>
      <c r="AG19" s="258"/>
    </row>
    <row r="20" spans="1:33" ht="89.25" x14ac:dyDescent="0.25">
      <c r="A20" s="258">
        <f t="shared" si="0"/>
        <v>19</v>
      </c>
      <c r="B20" s="258"/>
      <c r="C20" s="32" t="s">
        <v>1451</v>
      </c>
      <c r="D20" s="32" t="s">
        <v>1637</v>
      </c>
      <c r="E20" s="32" t="s">
        <v>7883</v>
      </c>
      <c r="F20" s="17" t="s">
        <v>1452</v>
      </c>
      <c r="G20" s="53" t="s">
        <v>1453</v>
      </c>
      <c r="H20" s="294" t="s">
        <v>4391</v>
      </c>
      <c r="I20" s="294"/>
      <c r="J20" s="294"/>
      <c r="K20" s="294"/>
      <c r="L20" s="294" t="s">
        <v>7878</v>
      </c>
      <c r="M20" s="53" t="s">
        <v>1395</v>
      </c>
      <c r="N20" s="294"/>
      <c r="O20" s="294"/>
      <c r="P20" s="294" t="s">
        <v>4390</v>
      </c>
      <c r="Q20" s="258" t="s">
        <v>4385</v>
      </c>
      <c r="R20" s="20">
        <v>688</v>
      </c>
      <c r="S20" s="210"/>
      <c r="T20" s="22">
        <v>629190</v>
      </c>
      <c r="U20" s="210"/>
      <c r="V20" s="210"/>
      <c r="W20" s="210"/>
      <c r="X20" s="210"/>
      <c r="Y20" s="210"/>
      <c r="Z20" s="16" t="s">
        <v>7105</v>
      </c>
      <c r="AA20" s="16"/>
      <c r="AB20" s="117"/>
      <c r="AC20" s="294"/>
      <c r="AD20" s="258"/>
      <c r="AE20" s="258"/>
      <c r="AF20" s="258"/>
      <c r="AG20" s="258"/>
    </row>
    <row r="21" spans="1:33" ht="89.25" x14ac:dyDescent="0.25">
      <c r="A21" s="258">
        <f t="shared" si="0"/>
        <v>20</v>
      </c>
      <c r="B21" s="258"/>
      <c r="C21" s="32" t="s">
        <v>1454</v>
      </c>
      <c r="D21" s="32" t="s">
        <v>1637</v>
      </c>
      <c r="E21" s="32" t="s">
        <v>7883</v>
      </c>
      <c r="F21" s="17" t="s">
        <v>1455</v>
      </c>
      <c r="G21" s="53" t="s">
        <v>1456</v>
      </c>
      <c r="H21" s="294" t="s">
        <v>4393</v>
      </c>
      <c r="I21" s="294"/>
      <c r="J21" s="294"/>
      <c r="K21" s="294"/>
      <c r="L21" s="294" t="s">
        <v>7878</v>
      </c>
      <c r="M21" s="53" t="s">
        <v>1395</v>
      </c>
      <c r="N21" s="294"/>
      <c r="O21" s="294"/>
      <c r="P21" s="294" t="s">
        <v>4392</v>
      </c>
      <c r="Q21" s="258" t="s">
        <v>4371</v>
      </c>
      <c r="R21" s="20">
        <v>524</v>
      </c>
      <c r="S21" s="210"/>
      <c r="T21" s="22">
        <v>98920</v>
      </c>
      <c r="U21" s="210"/>
      <c r="V21" s="210"/>
      <c r="W21" s="210"/>
      <c r="X21" s="210"/>
      <c r="Y21" s="210"/>
      <c r="Z21" s="16" t="s">
        <v>7105</v>
      </c>
      <c r="AA21" s="16"/>
      <c r="AB21" s="117"/>
      <c r="AC21" s="294"/>
      <c r="AD21" s="258"/>
      <c r="AE21" s="258"/>
      <c r="AF21" s="258"/>
      <c r="AG21" s="258"/>
    </row>
    <row r="22" spans="1:33" ht="89.25" x14ac:dyDescent="0.25">
      <c r="A22" s="258">
        <f t="shared" si="0"/>
        <v>21</v>
      </c>
      <c r="B22" s="258"/>
      <c r="C22" s="32" t="s">
        <v>1457</v>
      </c>
      <c r="D22" s="32" t="s">
        <v>1637</v>
      </c>
      <c r="E22" s="32" t="s">
        <v>7883</v>
      </c>
      <c r="F22" s="17" t="s">
        <v>1458</v>
      </c>
      <c r="G22" s="53" t="s">
        <v>1459</v>
      </c>
      <c r="H22" s="294" t="s">
        <v>4395</v>
      </c>
      <c r="I22" s="294"/>
      <c r="J22" s="294"/>
      <c r="K22" s="294"/>
      <c r="L22" s="294" t="s">
        <v>7878</v>
      </c>
      <c r="M22" s="53" t="s">
        <v>1395</v>
      </c>
      <c r="N22" s="294"/>
      <c r="O22" s="294"/>
      <c r="P22" s="294" t="s">
        <v>4394</v>
      </c>
      <c r="Q22" s="258" t="s">
        <v>4382</v>
      </c>
      <c r="R22" s="20">
        <v>880</v>
      </c>
      <c r="S22" s="210"/>
      <c r="T22" s="22">
        <v>7069130</v>
      </c>
      <c r="U22" s="210"/>
      <c r="V22" s="210"/>
      <c r="W22" s="210"/>
      <c r="X22" s="210"/>
      <c r="Y22" s="210"/>
      <c r="Z22" s="16" t="s">
        <v>7105</v>
      </c>
      <c r="AA22" s="16" t="s">
        <v>1460</v>
      </c>
      <c r="AB22" s="117"/>
      <c r="AC22" s="294"/>
      <c r="AD22" s="258"/>
      <c r="AE22" s="258"/>
      <c r="AF22" s="258"/>
      <c r="AG22" s="258"/>
    </row>
    <row r="23" spans="1:33" ht="89.25" x14ac:dyDescent="0.25">
      <c r="A23" s="258">
        <f t="shared" si="0"/>
        <v>22</v>
      </c>
      <c r="B23" s="258"/>
      <c r="C23" s="32" t="s">
        <v>4537</v>
      </c>
      <c r="D23" s="32" t="s">
        <v>1637</v>
      </c>
      <c r="E23" s="32" t="s">
        <v>7883</v>
      </c>
      <c r="F23" s="17" t="s">
        <v>1461</v>
      </c>
      <c r="G23" s="53" t="s">
        <v>1462</v>
      </c>
      <c r="H23" s="294" t="s">
        <v>4460</v>
      </c>
      <c r="I23" s="294"/>
      <c r="J23" s="294"/>
      <c r="K23" s="294"/>
      <c r="L23" s="294" t="s">
        <v>7878</v>
      </c>
      <c r="M23" s="53" t="s">
        <v>1395</v>
      </c>
      <c r="N23" s="294"/>
      <c r="O23" s="294"/>
      <c r="P23" s="294" t="s">
        <v>4459</v>
      </c>
      <c r="Q23" s="258" t="s">
        <v>4371</v>
      </c>
      <c r="R23" s="20">
        <v>2217.4</v>
      </c>
      <c r="S23" s="210"/>
      <c r="T23" s="22">
        <f>14103542+566040+360493.28+377250</f>
        <v>15407325.279999999</v>
      </c>
      <c r="U23" s="210"/>
      <c r="V23" s="210"/>
      <c r="W23" s="210"/>
      <c r="X23" s="210"/>
      <c r="Y23" s="210"/>
      <c r="Z23" s="16" t="s">
        <v>7107</v>
      </c>
      <c r="AA23" s="16"/>
      <c r="AB23" s="117"/>
      <c r="AC23" s="294"/>
      <c r="AD23" s="258"/>
      <c r="AE23" s="258"/>
      <c r="AF23" s="258"/>
      <c r="AG23" s="258"/>
    </row>
    <row r="24" spans="1:33" ht="89.25" x14ac:dyDescent="0.25">
      <c r="A24" s="258">
        <f t="shared" si="0"/>
        <v>23</v>
      </c>
      <c r="B24" s="258"/>
      <c r="C24" s="32" t="s">
        <v>1463</v>
      </c>
      <c r="D24" s="32" t="s">
        <v>1637</v>
      </c>
      <c r="E24" s="32" t="s">
        <v>7883</v>
      </c>
      <c r="F24" s="17" t="s">
        <v>1464</v>
      </c>
      <c r="G24" s="53" t="s">
        <v>1465</v>
      </c>
      <c r="H24" s="294" t="s">
        <v>4458</v>
      </c>
      <c r="I24" s="294"/>
      <c r="J24" s="294"/>
      <c r="K24" s="294"/>
      <c r="L24" s="294" t="s">
        <v>7878</v>
      </c>
      <c r="M24" s="53" t="s">
        <v>1395</v>
      </c>
      <c r="N24" s="294"/>
      <c r="O24" s="294"/>
      <c r="P24" s="294" t="s">
        <v>4457</v>
      </c>
      <c r="Q24" s="258" t="s">
        <v>4382</v>
      </c>
      <c r="R24" s="20">
        <v>355</v>
      </c>
      <c r="S24" s="210"/>
      <c r="T24" s="22">
        <v>275220</v>
      </c>
      <c r="U24" s="210"/>
      <c r="V24" s="210"/>
      <c r="W24" s="210"/>
      <c r="X24" s="210"/>
      <c r="Y24" s="210"/>
      <c r="Z24" s="16" t="s">
        <v>7105</v>
      </c>
      <c r="AA24" s="16"/>
      <c r="AB24" s="117"/>
      <c r="AC24" s="294"/>
      <c r="AD24" s="258"/>
      <c r="AE24" s="258"/>
      <c r="AF24" s="258"/>
      <c r="AG24" s="258"/>
    </row>
    <row r="25" spans="1:33" ht="89.25" x14ac:dyDescent="0.25">
      <c r="A25" s="258">
        <f t="shared" si="0"/>
        <v>24</v>
      </c>
      <c r="B25" s="258"/>
      <c r="C25" s="32" t="s">
        <v>1466</v>
      </c>
      <c r="D25" s="32" t="s">
        <v>1637</v>
      </c>
      <c r="E25" s="32" t="s">
        <v>7883</v>
      </c>
      <c r="F25" s="17" t="s">
        <v>1467</v>
      </c>
      <c r="G25" s="53" t="s">
        <v>4464</v>
      </c>
      <c r="H25" s="294" t="s">
        <v>4397</v>
      </c>
      <c r="I25" s="294"/>
      <c r="J25" s="294"/>
      <c r="K25" s="294"/>
      <c r="L25" s="294" t="s">
        <v>7878</v>
      </c>
      <c r="M25" s="53" t="s">
        <v>1395</v>
      </c>
      <c r="N25" s="294"/>
      <c r="O25" s="294"/>
      <c r="P25" s="294" t="s">
        <v>4396</v>
      </c>
      <c r="Q25" s="258" t="s">
        <v>4371</v>
      </c>
      <c r="R25" s="17" t="s">
        <v>1468</v>
      </c>
      <c r="S25" s="210"/>
      <c r="T25" s="22">
        <v>1388170</v>
      </c>
      <c r="U25" s="210"/>
      <c r="V25" s="210"/>
      <c r="W25" s="210"/>
      <c r="X25" s="210"/>
      <c r="Y25" s="210"/>
      <c r="Z25" s="16" t="s">
        <v>7106</v>
      </c>
      <c r="AA25" s="16"/>
      <c r="AB25" s="117"/>
      <c r="AC25" s="294"/>
      <c r="AD25" s="258"/>
      <c r="AE25" s="258"/>
      <c r="AF25" s="258"/>
      <c r="AG25" s="258"/>
    </row>
    <row r="26" spans="1:33" ht="51" x14ac:dyDescent="0.25">
      <c r="A26" s="258">
        <f t="shared" si="0"/>
        <v>25</v>
      </c>
      <c r="B26" s="258"/>
      <c r="C26" s="32" t="s">
        <v>1470</v>
      </c>
      <c r="D26" s="32" t="s">
        <v>1637</v>
      </c>
      <c r="E26" s="32" t="s">
        <v>7883</v>
      </c>
      <c r="F26" s="17" t="s">
        <v>1471</v>
      </c>
      <c r="G26" s="53" t="s">
        <v>1472</v>
      </c>
      <c r="H26" s="294" t="s">
        <v>4399</v>
      </c>
      <c r="I26" s="294"/>
      <c r="J26" s="294"/>
      <c r="K26" s="294"/>
      <c r="L26" s="294" t="s">
        <v>7878</v>
      </c>
      <c r="M26" s="53" t="s">
        <v>1395</v>
      </c>
      <c r="N26" s="294"/>
      <c r="O26" s="294"/>
      <c r="P26" s="294" t="s">
        <v>4398</v>
      </c>
      <c r="Q26" s="258" t="s">
        <v>4374</v>
      </c>
      <c r="R26" s="20">
        <v>1200</v>
      </c>
      <c r="S26" s="210"/>
      <c r="T26" s="22">
        <v>4416090</v>
      </c>
      <c r="U26" s="210"/>
      <c r="V26" s="210"/>
      <c r="W26" s="210"/>
      <c r="X26" s="210"/>
      <c r="Y26" s="210"/>
      <c r="Z26" s="16"/>
      <c r="AA26" s="16"/>
      <c r="AB26" s="117"/>
      <c r="AC26" s="294"/>
      <c r="AD26" s="258"/>
      <c r="AE26" s="258"/>
      <c r="AF26" s="258"/>
      <c r="AG26" s="258"/>
    </row>
    <row r="27" spans="1:33" ht="89.25" x14ac:dyDescent="0.25">
      <c r="A27" s="258">
        <f t="shared" si="0"/>
        <v>26</v>
      </c>
      <c r="B27" s="258"/>
      <c r="C27" s="32" t="s">
        <v>1473</v>
      </c>
      <c r="D27" s="32" t="s">
        <v>1637</v>
      </c>
      <c r="E27" s="32" t="s">
        <v>7883</v>
      </c>
      <c r="F27" s="17" t="s">
        <v>1474</v>
      </c>
      <c r="G27" s="53" t="s">
        <v>1475</v>
      </c>
      <c r="H27" s="294" t="s">
        <v>4380</v>
      </c>
      <c r="I27" s="294"/>
      <c r="J27" s="294"/>
      <c r="K27" s="294"/>
      <c r="L27" s="294" t="s">
        <v>7878</v>
      </c>
      <c r="M27" s="53" t="s">
        <v>1395</v>
      </c>
      <c r="N27" s="294"/>
      <c r="O27" s="294"/>
      <c r="P27" s="294" t="s">
        <v>4379</v>
      </c>
      <c r="Q27" s="258" t="s">
        <v>4374</v>
      </c>
      <c r="R27" s="20">
        <v>500</v>
      </c>
      <c r="S27" s="210"/>
      <c r="T27" s="22">
        <v>156480</v>
      </c>
      <c r="U27" s="210"/>
      <c r="V27" s="210"/>
      <c r="W27" s="210"/>
      <c r="X27" s="210"/>
      <c r="Y27" s="210"/>
      <c r="Z27" s="16" t="s">
        <v>7105</v>
      </c>
      <c r="AA27" s="16"/>
      <c r="AB27" s="117"/>
      <c r="AC27" s="294"/>
      <c r="AD27" s="258"/>
      <c r="AE27" s="258"/>
      <c r="AF27" s="258"/>
      <c r="AG27" s="258"/>
    </row>
    <row r="28" spans="1:33" ht="89.25" x14ac:dyDescent="0.25">
      <c r="A28" s="258">
        <f t="shared" si="0"/>
        <v>27</v>
      </c>
      <c r="B28" s="258"/>
      <c r="C28" s="32" t="s">
        <v>1476</v>
      </c>
      <c r="D28" s="32" t="s">
        <v>1637</v>
      </c>
      <c r="E28" s="32" t="s">
        <v>7883</v>
      </c>
      <c r="F28" s="17" t="s">
        <v>1477</v>
      </c>
      <c r="G28" s="53" t="s">
        <v>1478</v>
      </c>
      <c r="H28" s="294" t="s">
        <v>4439</v>
      </c>
      <c r="I28" s="294"/>
      <c r="J28" s="294"/>
      <c r="K28" s="294"/>
      <c r="L28" s="294" t="s">
        <v>7878</v>
      </c>
      <c r="M28" s="53" t="s">
        <v>1395</v>
      </c>
      <c r="N28" s="294"/>
      <c r="O28" s="294"/>
      <c r="P28" s="294" t="s">
        <v>4438</v>
      </c>
      <c r="Q28" s="258" t="s">
        <v>4374</v>
      </c>
      <c r="R28" s="20">
        <v>710</v>
      </c>
      <c r="S28" s="210"/>
      <c r="T28" s="22">
        <f>7299760+ 311500</f>
        <v>7611260</v>
      </c>
      <c r="U28" s="210"/>
      <c r="V28" s="210"/>
      <c r="W28" s="210"/>
      <c r="X28" s="210"/>
      <c r="Y28" s="210"/>
      <c r="Z28" s="16" t="s">
        <v>7105</v>
      </c>
      <c r="AA28" s="16"/>
      <c r="AB28" s="117"/>
      <c r="AC28" s="294"/>
      <c r="AD28" s="258"/>
      <c r="AE28" s="258"/>
      <c r="AF28" s="258"/>
      <c r="AG28" s="258"/>
    </row>
    <row r="29" spans="1:33" ht="89.25" x14ac:dyDescent="0.25">
      <c r="A29" s="258">
        <f t="shared" si="0"/>
        <v>28</v>
      </c>
      <c r="B29" s="258"/>
      <c r="C29" s="32" t="s">
        <v>1479</v>
      </c>
      <c r="D29" s="32" t="s">
        <v>1637</v>
      </c>
      <c r="E29" s="32" t="s">
        <v>7883</v>
      </c>
      <c r="F29" s="17" t="s">
        <v>1480</v>
      </c>
      <c r="G29" s="53" t="s">
        <v>1481</v>
      </c>
      <c r="H29" s="294" t="s">
        <v>4441</v>
      </c>
      <c r="I29" s="294"/>
      <c r="J29" s="294"/>
      <c r="K29" s="294"/>
      <c r="L29" s="294" t="s">
        <v>7878</v>
      </c>
      <c r="M29" s="53" t="s">
        <v>1395</v>
      </c>
      <c r="N29" s="294"/>
      <c r="O29" s="294"/>
      <c r="P29" s="294" t="s">
        <v>4440</v>
      </c>
      <c r="Q29" s="258" t="s">
        <v>4385</v>
      </c>
      <c r="R29" s="20">
        <v>191</v>
      </c>
      <c r="S29" s="210"/>
      <c r="T29" s="22">
        <v>209530</v>
      </c>
      <c r="U29" s="210"/>
      <c r="V29" s="210"/>
      <c r="W29" s="210"/>
      <c r="X29" s="210"/>
      <c r="Y29" s="210"/>
      <c r="Z29" s="16" t="s">
        <v>7105</v>
      </c>
      <c r="AA29" s="16"/>
      <c r="AB29" s="117"/>
      <c r="AC29" s="294"/>
      <c r="AD29" s="258"/>
      <c r="AE29" s="258"/>
      <c r="AF29" s="258"/>
      <c r="AG29" s="258"/>
    </row>
    <row r="30" spans="1:33" ht="89.25" x14ac:dyDescent="0.25">
      <c r="A30" s="258">
        <f t="shared" si="0"/>
        <v>29</v>
      </c>
      <c r="B30" s="258"/>
      <c r="C30" s="32" t="s">
        <v>1482</v>
      </c>
      <c r="D30" s="32" t="s">
        <v>1637</v>
      </c>
      <c r="E30" s="32" t="s">
        <v>7883</v>
      </c>
      <c r="F30" s="17" t="s">
        <v>1483</v>
      </c>
      <c r="G30" s="53" t="s">
        <v>1484</v>
      </c>
      <c r="H30" s="294" t="s">
        <v>4463</v>
      </c>
      <c r="I30" s="294"/>
      <c r="J30" s="294"/>
      <c r="K30" s="294"/>
      <c r="L30" s="294" t="s">
        <v>7878</v>
      </c>
      <c r="M30" s="53" t="s">
        <v>1395</v>
      </c>
      <c r="N30" s="294"/>
      <c r="O30" s="294"/>
      <c r="P30" s="294" t="s">
        <v>4462</v>
      </c>
      <c r="Q30" s="258" t="s">
        <v>4382</v>
      </c>
      <c r="R30" s="20">
        <v>2000</v>
      </c>
      <c r="S30" s="210"/>
      <c r="T30" s="16">
        <f>7453100+250000</f>
        <v>7703100</v>
      </c>
      <c r="U30" s="210"/>
      <c r="V30" s="210"/>
      <c r="W30" s="210"/>
      <c r="X30" s="210"/>
      <c r="Y30" s="210"/>
      <c r="Z30" s="16" t="s">
        <v>7107</v>
      </c>
      <c r="AA30" s="16"/>
      <c r="AB30" s="117"/>
      <c r="AC30" s="294"/>
      <c r="AD30" s="258"/>
      <c r="AE30" s="258"/>
      <c r="AF30" s="258"/>
      <c r="AG30" s="258"/>
    </row>
    <row r="31" spans="1:33" ht="89.25" x14ac:dyDescent="0.25">
      <c r="A31" s="258">
        <f t="shared" si="0"/>
        <v>30</v>
      </c>
      <c r="B31" s="258"/>
      <c r="C31" s="32" t="s">
        <v>1485</v>
      </c>
      <c r="D31" s="32" t="s">
        <v>1637</v>
      </c>
      <c r="E31" s="32" t="s">
        <v>7883</v>
      </c>
      <c r="F31" s="17" t="s">
        <v>1486</v>
      </c>
      <c r="G31" s="53" t="s">
        <v>1487</v>
      </c>
      <c r="H31" s="294" t="s">
        <v>4437</v>
      </c>
      <c r="I31" s="294"/>
      <c r="J31" s="294"/>
      <c r="K31" s="294"/>
      <c r="L31" s="294" t="s">
        <v>7878</v>
      </c>
      <c r="M31" s="53" t="s">
        <v>1395</v>
      </c>
      <c r="N31" s="294"/>
      <c r="O31" s="294"/>
      <c r="P31" s="294" t="s">
        <v>4436</v>
      </c>
      <c r="Q31" s="258" t="s">
        <v>4382</v>
      </c>
      <c r="R31" s="20">
        <v>990</v>
      </c>
      <c r="S31" s="210"/>
      <c r="T31" s="22">
        <v>2732550</v>
      </c>
      <c r="U31" s="210"/>
      <c r="V31" s="210"/>
      <c r="W31" s="210"/>
      <c r="X31" s="210"/>
      <c r="Y31" s="210"/>
      <c r="Z31" s="16" t="s">
        <v>7105</v>
      </c>
      <c r="AA31" s="16"/>
      <c r="AB31" s="117"/>
      <c r="AC31" s="294"/>
      <c r="AD31" s="258"/>
      <c r="AE31" s="258"/>
      <c r="AF31" s="258"/>
      <c r="AG31" s="258"/>
    </row>
    <row r="32" spans="1:33" ht="51" x14ac:dyDescent="0.25">
      <c r="A32" s="258">
        <f t="shared" si="0"/>
        <v>31</v>
      </c>
      <c r="B32" s="258"/>
      <c r="C32" s="32" t="s">
        <v>1488</v>
      </c>
      <c r="D32" s="32" t="s">
        <v>1637</v>
      </c>
      <c r="E32" s="32" t="s">
        <v>7883</v>
      </c>
      <c r="F32" s="17" t="s">
        <v>1490</v>
      </c>
      <c r="G32" s="53" t="s">
        <v>1491</v>
      </c>
      <c r="H32" s="53" t="s">
        <v>1489</v>
      </c>
      <c r="I32" s="53"/>
      <c r="J32" s="53"/>
      <c r="K32" s="53"/>
      <c r="L32" s="294" t="s">
        <v>7878</v>
      </c>
      <c r="M32" s="53" t="s">
        <v>1395</v>
      </c>
      <c r="N32" s="53"/>
      <c r="O32" s="53"/>
      <c r="P32" s="53" t="s">
        <v>4461</v>
      </c>
      <c r="Q32" s="18">
        <v>39842</v>
      </c>
      <c r="R32" s="20">
        <v>837.4</v>
      </c>
      <c r="S32" s="210"/>
      <c r="T32" s="22">
        <v>1227170</v>
      </c>
      <c r="U32" s="210"/>
      <c r="V32" s="210"/>
      <c r="W32" s="210"/>
      <c r="X32" s="210"/>
      <c r="Y32" s="210"/>
      <c r="Z32" s="16" t="s">
        <v>425</v>
      </c>
      <c r="AA32" s="16"/>
      <c r="AB32" s="117"/>
      <c r="AC32" s="294"/>
      <c r="AD32" s="258"/>
      <c r="AE32" s="258"/>
      <c r="AF32" s="258"/>
      <c r="AG32" s="258"/>
    </row>
    <row r="33" spans="1:33" ht="89.25" x14ac:dyDescent="0.25">
      <c r="A33" s="258">
        <f t="shared" si="0"/>
        <v>32</v>
      </c>
      <c r="B33" s="258"/>
      <c r="C33" s="32" t="s">
        <v>1492</v>
      </c>
      <c r="D33" s="32" t="s">
        <v>1637</v>
      </c>
      <c r="E33" s="32" t="s">
        <v>7883</v>
      </c>
      <c r="F33" s="17" t="s">
        <v>1493</v>
      </c>
      <c r="G33" s="53" t="s">
        <v>1494</v>
      </c>
      <c r="H33" s="294" t="s">
        <v>4443</v>
      </c>
      <c r="I33" s="294"/>
      <c r="J33" s="294"/>
      <c r="K33" s="294"/>
      <c r="L33" s="294" t="s">
        <v>7878</v>
      </c>
      <c r="M33" s="53" t="s">
        <v>1395</v>
      </c>
      <c r="N33" s="294"/>
      <c r="O33" s="294"/>
      <c r="P33" s="294" t="s">
        <v>4442</v>
      </c>
      <c r="Q33" s="258" t="s">
        <v>4374</v>
      </c>
      <c r="R33" s="20">
        <v>2600</v>
      </c>
      <c r="S33" s="210"/>
      <c r="T33" s="22">
        <f>12395240+312500+331100</f>
        <v>13038840</v>
      </c>
      <c r="U33" s="210"/>
      <c r="V33" s="210"/>
      <c r="W33" s="210"/>
      <c r="X33" s="210"/>
      <c r="Y33" s="210"/>
      <c r="Z33" s="16" t="s">
        <v>7105</v>
      </c>
      <c r="AA33" s="16"/>
      <c r="AB33" s="117"/>
      <c r="AC33" s="294"/>
      <c r="AD33" s="258"/>
      <c r="AE33" s="258"/>
      <c r="AF33" s="258"/>
      <c r="AG33" s="258"/>
    </row>
    <row r="34" spans="1:33" ht="89.25" x14ac:dyDescent="0.25">
      <c r="A34" s="258">
        <f t="shared" si="0"/>
        <v>33</v>
      </c>
      <c r="B34" s="258"/>
      <c r="C34" s="32" t="s">
        <v>1495</v>
      </c>
      <c r="D34" s="32" t="s">
        <v>1637</v>
      </c>
      <c r="E34" s="32" t="s">
        <v>7883</v>
      </c>
      <c r="F34" s="17" t="s">
        <v>1496</v>
      </c>
      <c r="G34" s="53" t="s">
        <v>1497</v>
      </c>
      <c r="H34" s="294" t="s">
        <v>4445</v>
      </c>
      <c r="I34" s="294"/>
      <c r="J34" s="294"/>
      <c r="K34" s="294"/>
      <c r="L34" s="294" t="s">
        <v>7878</v>
      </c>
      <c r="M34" s="53" t="s">
        <v>1395</v>
      </c>
      <c r="N34" s="294"/>
      <c r="O34" s="294"/>
      <c r="P34" s="294" t="s">
        <v>4444</v>
      </c>
      <c r="Q34" s="258" t="s">
        <v>4382</v>
      </c>
      <c r="R34" s="20">
        <v>720</v>
      </c>
      <c r="S34" s="210"/>
      <c r="T34" s="22">
        <v>8952740</v>
      </c>
      <c r="U34" s="210"/>
      <c r="V34" s="210"/>
      <c r="W34" s="210"/>
      <c r="X34" s="210"/>
      <c r="Y34" s="210"/>
      <c r="Z34" s="16" t="s">
        <v>7107</v>
      </c>
      <c r="AA34" s="16"/>
      <c r="AB34" s="117"/>
      <c r="AC34" s="294"/>
      <c r="AD34" s="258"/>
      <c r="AE34" s="258"/>
      <c r="AF34" s="258"/>
      <c r="AG34" s="258"/>
    </row>
    <row r="35" spans="1:33" ht="89.25" x14ac:dyDescent="0.25">
      <c r="A35" s="258">
        <f t="shared" si="0"/>
        <v>34</v>
      </c>
      <c r="B35" s="258"/>
      <c r="C35" s="32" t="s">
        <v>1498</v>
      </c>
      <c r="D35" s="32" t="s">
        <v>1637</v>
      </c>
      <c r="E35" s="32" t="s">
        <v>7883</v>
      </c>
      <c r="F35" s="17" t="s">
        <v>1499</v>
      </c>
      <c r="G35" s="53" t="s">
        <v>1500</v>
      </c>
      <c r="H35" s="294" t="s">
        <v>4447</v>
      </c>
      <c r="I35" s="294"/>
      <c r="J35" s="294"/>
      <c r="K35" s="294"/>
      <c r="L35" s="294" t="s">
        <v>7878</v>
      </c>
      <c r="M35" s="53" t="s">
        <v>1395</v>
      </c>
      <c r="N35" s="294"/>
      <c r="O35" s="294"/>
      <c r="P35" s="294" t="s">
        <v>4446</v>
      </c>
      <c r="Q35" s="258" t="s">
        <v>4374</v>
      </c>
      <c r="R35" s="20">
        <v>800</v>
      </c>
      <c r="S35" s="210"/>
      <c r="T35" s="22">
        <v>337090</v>
      </c>
      <c r="U35" s="210"/>
      <c r="V35" s="210"/>
      <c r="W35" s="210"/>
      <c r="X35" s="210"/>
      <c r="Y35" s="210"/>
      <c r="Z35" s="16" t="s">
        <v>7105</v>
      </c>
      <c r="AA35" s="16"/>
      <c r="AB35" s="117"/>
      <c r="AC35" s="294"/>
      <c r="AD35" s="258"/>
      <c r="AE35" s="258"/>
      <c r="AF35" s="258"/>
      <c r="AG35" s="258"/>
    </row>
    <row r="36" spans="1:33" ht="51" x14ac:dyDescent="0.25">
      <c r="A36" s="258">
        <f t="shared" si="0"/>
        <v>35</v>
      </c>
      <c r="B36" s="258"/>
      <c r="C36" s="32" t="s">
        <v>4536</v>
      </c>
      <c r="D36" s="32" t="s">
        <v>1637</v>
      </c>
      <c r="E36" s="32" t="s">
        <v>7883</v>
      </c>
      <c r="F36" s="53" t="s">
        <v>1501</v>
      </c>
      <c r="G36" s="53" t="s">
        <v>1502</v>
      </c>
      <c r="H36" s="294" t="s">
        <v>4500</v>
      </c>
      <c r="I36" s="294"/>
      <c r="J36" s="294"/>
      <c r="K36" s="294"/>
      <c r="L36" s="294" t="s">
        <v>7878</v>
      </c>
      <c r="M36" s="53" t="s">
        <v>1395</v>
      </c>
      <c r="N36" s="294"/>
      <c r="O36" s="294"/>
      <c r="P36" s="53" t="s">
        <v>4473</v>
      </c>
      <c r="Q36" s="101" t="s">
        <v>4374</v>
      </c>
      <c r="R36" s="20">
        <v>2070</v>
      </c>
      <c r="S36" s="210"/>
      <c r="T36" s="22">
        <f>1200850+565228.28</f>
        <v>1766078.28</v>
      </c>
      <c r="U36" s="210"/>
      <c r="V36" s="210"/>
      <c r="W36" s="210"/>
      <c r="X36" s="210"/>
      <c r="Y36" s="210"/>
      <c r="Z36" s="16"/>
      <c r="AA36" s="16"/>
      <c r="AB36" s="117"/>
      <c r="AC36" s="294"/>
      <c r="AD36" s="258"/>
      <c r="AE36" s="258"/>
      <c r="AF36" s="258"/>
      <c r="AG36" s="258"/>
    </row>
    <row r="37" spans="1:33" ht="89.25" x14ac:dyDescent="0.25">
      <c r="A37" s="258">
        <f t="shared" si="0"/>
        <v>36</v>
      </c>
      <c r="B37" s="258"/>
      <c r="C37" s="32" t="s">
        <v>1503</v>
      </c>
      <c r="D37" s="32" t="s">
        <v>1637</v>
      </c>
      <c r="E37" s="32" t="s">
        <v>7883</v>
      </c>
      <c r="F37" s="53" t="s">
        <v>1504</v>
      </c>
      <c r="G37" s="53" t="s">
        <v>1505</v>
      </c>
      <c r="H37" s="294" t="s">
        <v>4501</v>
      </c>
      <c r="I37" s="294"/>
      <c r="J37" s="294"/>
      <c r="K37" s="294"/>
      <c r="L37" s="294" t="s">
        <v>7878</v>
      </c>
      <c r="M37" s="53" t="s">
        <v>1405</v>
      </c>
      <c r="N37" s="294"/>
      <c r="O37" s="294"/>
      <c r="P37" s="53" t="s">
        <v>4475</v>
      </c>
      <c r="Q37" s="101" t="s">
        <v>4474</v>
      </c>
      <c r="R37" s="23">
        <v>340.57</v>
      </c>
      <c r="S37" s="210"/>
      <c r="T37" s="22">
        <v>367600</v>
      </c>
      <c r="U37" s="210"/>
      <c r="V37" s="210"/>
      <c r="W37" s="210"/>
      <c r="X37" s="210"/>
      <c r="Y37" s="210"/>
      <c r="Z37" s="16" t="s">
        <v>7105</v>
      </c>
      <c r="AA37" s="16"/>
      <c r="AB37" s="117"/>
      <c r="AC37" s="294"/>
      <c r="AD37" s="258"/>
      <c r="AE37" s="258"/>
      <c r="AF37" s="258"/>
      <c r="AG37" s="258"/>
    </row>
    <row r="38" spans="1:33" ht="89.25" x14ac:dyDescent="0.25">
      <c r="A38" s="258">
        <f t="shared" si="0"/>
        <v>37</v>
      </c>
      <c r="B38" s="258"/>
      <c r="C38" s="32" t="s">
        <v>1506</v>
      </c>
      <c r="D38" s="32" t="s">
        <v>1637</v>
      </c>
      <c r="E38" s="32" t="s">
        <v>7883</v>
      </c>
      <c r="F38" s="53" t="s">
        <v>1507</v>
      </c>
      <c r="G38" s="53" t="s">
        <v>50</v>
      </c>
      <c r="H38" s="294" t="s">
        <v>4452</v>
      </c>
      <c r="I38" s="294"/>
      <c r="J38" s="294"/>
      <c r="K38" s="294"/>
      <c r="L38" s="294" t="s">
        <v>7878</v>
      </c>
      <c r="M38" s="53" t="s">
        <v>1405</v>
      </c>
      <c r="N38" s="294"/>
      <c r="O38" s="294"/>
      <c r="P38" s="294" t="s">
        <v>4451</v>
      </c>
      <c r="Q38" s="258" t="s">
        <v>4426</v>
      </c>
      <c r="R38" s="23">
        <v>402</v>
      </c>
      <c r="S38" s="210"/>
      <c r="T38" s="22">
        <v>1262000</v>
      </c>
      <c r="U38" s="210"/>
      <c r="V38" s="210"/>
      <c r="W38" s="210"/>
      <c r="X38" s="210"/>
      <c r="Y38" s="210"/>
      <c r="Z38" s="16" t="s">
        <v>7105</v>
      </c>
      <c r="AA38" s="16"/>
      <c r="AB38" s="117"/>
      <c r="AC38" s="294"/>
      <c r="AD38" s="258"/>
      <c r="AE38" s="258"/>
      <c r="AF38" s="258"/>
      <c r="AG38" s="258"/>
    </row>
    <row r="39" spans="1:33" ht="89.25" x14ac:dyDescent="0.25">
      <c r="A39" s="258">
        <f t="shared" si="0"/>
        <v>38</v>
      </c>
      <c r="B39" s="258"/>
      <c r="C39" s="32" t="s">
        <v>1508</v>
      </c>
      <c r="D39" s="32" t="s">
        <v>1637</v>
      </c>
      <c r="E39" s="32" t="s">
        <v>7883</v>
      </c>
      <c r="F39" s="53" t="s">
        <v>1509</v>
      </c>
      <c r="G39" s="53" t="s">
        <v>50</v>
      </c>
      <c r="H39" s="294" t="s">
        <v>4427</v>
      </c>
      <c r="I39" s="294"/>
      <c r="J39" s="294"/>
      <c r="K39" s="294"/>
      <c r="L39" s="294" t="s">
        <v>7878</v>
      </c>
      <c r="M39" s="53" t="s">
        <v>1413</v>
      </c>
      <c r="N39" s="294"/>
      <c r="O39" s="294"/>
      <c r="P39" s="294" t="s">
        <v>4425</v>
      </c>
      <c r="Q39" s="258" t="s">
        <v>4426</v>
      </c>
      <c r="R39" s="23">
        <v>124.8</v>
      </c>
      <c r="S39" s="210"/>
      <c r="T39" s="22">
        <v>73600</v>
      </c>
      <c r="U39" s="210"/>
      <c r="V39" s="210"/>
      <c r="W39" s="210"/>
      <c r="X39" s="210"/>
      <c r="Y39" s="210"/>
      <c r="Z39" s="16" t="s">
        <v>7105</v>
      </c>
      <c r="AA39" s="16"/>
      <c r="AB39" s="117"/>
      <c r="AC39" s="294"/>
      <c r="AD39" s="258"/>
      <c r="AE39" s="258"/>
      <c r="AF39" s="258"/>
      <c r="AG39" s="258"/>
    </row>
    <row r="40" spans="1:33" ht="89.25" x14ac:dyDescent="0.25">
      <c r="A40" s="258">
        <f t="shared" si="0"/>
        <v>39</v>
      </c>
      <c r="B40" s="258"/>
      <c r="C40" s="32"/>
      <c r="D40" s="32" t="s">
        <v>1637</v>
      </c>
      <c r="E40" s="32" t="s">
        <v>7883</v>
      </c>
      <c r="F40" s="53" t="s">
        <v>1510</v>
      </c>
      <c r="G40" s="53" t="s">
        <v>1512</v>
      </c>
      <c r="H40" s="294" t="s">
        <v>4502</v>
      </c>
      <c r="I40" s="294"/>
      <c r="J40" s="294"/>
      <c r="K40" s="294"/>
      <c r="L40" s="294" t="s">
        <v>7878</v>
      </c>
      <c r="M40" s="53" t="s">
        <v>1511</v>
      </c>
      <c r="N40" s="294"/>
      <c r="O40" s="294"/>
      <c r="P40" s="53" t="s">
        <v>4477</v>
      </c>
      <c r="Q40" s="101" t="s">
        <v>4476</v>
      </c>
      <c r="R40" s="20">
        <v>700</v>
      </c>
      <c r="S40" s="210"/>
      <c r="T40" s="22">
        <v>28933673</v>
      </c>
      <c r="U40" s="210"/>
      <c r="V40" s="210"/>
      <c r="W40" s="210"/>
      <c r="X40" s="210"/>
      <c r="Y40" s="210"/>
      <c r="Z40" s="26" t="s">
        <v>7105</v>
      </c>
      <c r="AA40" s="26"/>
      <c r="AB40" s="118"/>
      <c r="AC40" s="294"/>
      <c r="AD40" s="258"/>
      <c r="AE40" s="258"/>
      <c r="AF40" s="258"/>
      <c r="AG40" s="258"/>
    </row>
    <row r="41" spans="1:33" ht="89.25" x14ac:dyDescent="0.25">
      <c r="A41" s="258">
        <f t="shared" si="0"/>
        <v>40</v>
      </c>
      <c r="B41" s="258"/>
      <c r="C41" s="32"/>
      <c r="D41" s="32" t="s">
        <v>1637</v>
      </c>
      <c r="E41" s="32" t="s">
        <v>7883</v>
      </c>
      <c r="F41" s="53" t="s">
        <v>1514</v>
      </c>
      <c r="G41" s="53" t="s">
        <v>1515</v>
      </c>
      <c r="H41" s="294" t="s">
        <v>1513</v>
      </c>
      <c r="I41" s="294"/>
      <c r="J41" s="294"/>
      <c r="K41" s="294"/>
      <c r="L41" s="294" t="s">
        <v>7878</v>
      </c>
      <c r="M41" s="53" t="s">
        <v>1511</v>
      </c>
      <c r="N41" s="294"/>
      <c r="O41" s="294"/>
      <c r="P41" s="294" t="s">
        <v>4448</v>
      </c>
      <c r="Q41" s="258" t="s">
        <v>4449</v>
      </c>
      <c r="R41" s="20">
        <v>100</v>
      </c>
      <c r="S41" s="210"/>
      <c r="T41" s="22">
        <v>34321977</v>
      </c>
      <c r="U41" s="210"/>
      <c r="V41" s="210"/>
      <c r="W41" s="210"/>
      <c r="X41" s="210"/>
      <c r="Y41" s="210"/>
      <c r="Z41" s="26" t="s">
        <v>7105</v>
      </c>
      <c r="AA41" s="26"/>
      <c r="AB41" s="118"/>
      <c r="AC41" s="294"/>
      <c r="AD41" s="258"/>
      <c r="AE41" s="258"/>
      <c r="AF41" s="258"/>
      <c r="AG41" s="258"/>
    </row>
    <row r="42" spans="1:33" ht="89.25" x14ac:dyDescent="0.25">
      <c r="A42" s="258">
        <f t="shared" si="0"/>
        <v>41</v>
      </c>
      <c r="B42" s="258"/>
      <c r="C42" s="32"/>
      <c r="D42" s="32" t="s">
        <v>1637</v>
      </c>
      <c r="E42" s="32" t="s">
        <v>7883</v>
      </c>
      <c r="F42" s="53" t="s">
        <v>1514</v>
      </c>
      <c r="G42" s="53" t="s">
        <v>1517</v>
      </c>
      <c r="H42" s="294" t="s">
        <v>1516</v>
      </c>
      <c r="I42" s="294"/>
      <c r="J42" s="294"/>
      <c r="K42" s="294"/>
      <c r="L42" s="294" t="s">
        <v>7878</v>
      </c>
      <c r="M42" s="53" t="s">
        <v>1511</v>
      </c>
      <c r="N42" s="294"/>
      <c r="O42" s="294"/>
      <c r="P42" s="294" t="s">
        <v>4450</v>
      </c>
      <c r="Q42" s="258" t="s">
        <v>4449</v>
      </c>
      <c r="R42" s="20">
        <v>100</v>
      </c>
      <c r="S42" s="210"/>
      <c r="T42" s="22">
        <v>17166138</v>
      </c>
      <c r="U42" s="210"/>
      <c r="V42" s="210"/>
      <c r="W42" s="210"/>
      <c r="X42" s="210"/>
      <c r="Y42" s="210"/>
      <c r="Z42" s="26" t="s">
        <v>7105</v>
      </c>
      <c r="AA42" s="26"/>
      <c r="AB42" s="118"/>
      <c r="AC42" s="294"/>
      <c r="AD42" s="258"/>
      <c r="AE42" s="258"/>
      <c r="AF42" s="258"/>
      <c r="AG42" s="258"/>
    </row>
    <row r="43" spans="1:33" ht="51" x14ac:dyDescent="0.25">
      <c r="A43" s="258">
        <f t="shared" si="0"/>
        <v>42</v>
      </c>
      <c r="B43" s="258"/>
      <c r="C43" s="258"/>
      <c r="D43" s="32" t="s">
        <v>1637</v>
      </c>
      <c r="E43" s="32" t="s">
        <v>7883</v>
      </c>
      <c r="F43" s="294" t="s">
        <v>1518</v>
      </c>
      <c r="G43" s="294" t="s">
        <v>1521</v>
      </c>
      <c r="H43" s="294" t="s">
        <v>4429</v>
      </c>
      <c r="I43" s="294"/>
      <c r="J43" s="294"/>
      <c r="K43" s="294"/>
      <c r="L43" s="294" t="s">
        <v>7878</v>
      </c>
      <c r="M43" s="294" t="s">
        <v>1520</v>
      </c>
      <c r="N43" s="294"/>
      <c r="O43" s="294"/>
      <c r="P43" s="294" t="s">
        <v>4428</v>
      </c>
      <c r="Q43" s="258" t="s">
        <v>4408</v>
      </c>
      <c r="R43" s="258" t="s">
        <v>1519</v>
      </c>
      <c r="S43" s="210"/>
      <c r="T43" s="51">
        <v>1203140</v>
      </c>
      <c r="U43" s="210"/>
      <c r="V43" s="210"/>
      <c r="W43" s="210"/>
      <c r="X43" s="210"/>
      <c r="Y43" s="210"/>
      <c r="Z43" s="38"/>
      <c r="AA43" s="294"/>
      <c r="AB43" s="61"/>
      <c r="AC43" s="294"/>
      <c r="AD43" s="258"/>
      <c r="AE43" s="258"/>
      <c r="AF43" s="258"/>
      <c r="AG43" s="258"/>
    </row>
    <row r="44" spans="1:33" ht="51" x14ac:dyDescent="0.25">
      <c r="A44" s="258">
        <f t="shared" si="0"/>
        <v>43</v>
      </c>
      <c r="B44" s="258"/>
      <c r="C44" s="258"/>
      <c r="D44" s="32" t="s">
        <v>1637</v>
      </c>
      <c r="E44" s="32" t="s">
        <v>7883</v>
      </c>
      <c r="F44" s="294" t="s">
        <v>1522</v>
      </c>
      <c r="G44" s="294" t="s">
        <v>1524</v>
      </c>
      <c r="H44" s="294" t="s">
        <v>4431</v>
      </c>
      <c r="I44" s="294"/>
      <c r="J44" s="294"/>
      <c r="K44" s="294"/>
      <c r="L44" s="294" t="s">
        <v>7878</v>
      </c>
      <c r="M44" s="294" t="s">
        <v>1520</v>
      </c>
      <c r="N44" s="294"/>
      <c r="O44" s="294"/>
      <c r="P44" s="294" t="s">
        <v>4430</v>
      </c>
      <c r="Q44" s="258" t="s">
        <v>4408</v>
      </c>
      <c r="R44" s="258" t="s">
        <v>1523</v>
      </c>
      <c r="S44" s="210"/>
      <c r="T44" s="51">
        <v>714365</v>
      </c>
      <c r="U44" s="210"/>
      <c r="V44" s="210"/>
      <c r="W44" s="210"/>
      <c r="X44" s="210"/>
      <c r="Y44" s="210"/>
      <c r="Z44" s="38"/>
      <c r="AA44" s="294"/>
      <c r="AB44" s="61"/>
      <c r="AC44" s="294"/>
      <c r="AD44" s="258"/>
      <c r="AE44" s="258"/>
      <c r="AF44" s="258"/>
      <c r="AG44" s="258"/>
    </row>
    <row r="45" spans="1:33" ht="51" x14ac:dyDescent="0.25">
      <c r="A45" s="258">
        <f t="shared" si="0"/>
        <v>44</v>
      </c>
      <c r="B45" s="258"/>
      <c r="C45" s="258"/>
      <c r="D45" s="32" t="s">
        <v>1637</v>
      </c>
      <c r="E45" s="32" t="s">
        <v>7883</v>
      </c>
      <c r="F45" s="294" t="s">
        <v>1525</v>
      </c>
      <c r="G45" s="294" t="s">
        <v>1527</v>
      </c>
      <c r="H45" s="294" t="s">
        <v>4409</v>
      </c>
      <c r="I45" s="294"/>
      <c r="J45" s="294"/>
      <c r="K45" s="294"/>
      <c r="L45" s="294" t="s">
        <v>7878</v>
      </c>
      <c r="M45" s="294" t="s">
        <v>1520</v>
      </c>
      <c r="N45" s="294"/>
      <c r="O45" s="294"/>
      <c r="P45" s="294" t="s">
        <v>4407</v>
      </c>
      <c r="Q45" s="258" t="s">
        <v>4408</v>
      </c>
      <c r="R45" s="258" t="s">
        <v>1526</v>
      </c>
      <c r="S45" s="210"/>
      <c r="T45" s="51">
        <v>872277</v>
      </c>
      <c r="U45" s="210"/>
      <c r="V45" s="210"/>
      <c r="W45" s="210"/>
      <c r="X45" s="210"/>
      <c r="Y45" s="210"/>
      <c r="Z45" s="38"/>
      <c r="AA45" s="294"/>
      <c r="AB45" s="61"/>
      <c r="AC45" s="294"/>
      <c r="AD45" s="258"/>
      <c r="AE45" s="258"/>
      <c r="AF45" s="258"/>
      <c r="AG45" s="258"/>
    </row>
    <row r="46" spans="1:33" ht="51" x14ac:dyDescent="0.25">
      <c r="A46" s="258">
        <f t="shared" si="0"/>
        <v>45</v>
      </c>
      <c r="B46" s="258"/>
      <c r="C46" s="258"/>
      <c r="D46" s="32" t="s">
        <v>1637</v>
      </c>
      <c r="E46" s="32" t="s">
        <v>7883</v>
      </c>
      <c r="F46" s="294" t="s">
        <v>1528</v>
      </c>
      <c r="G46" s="294" t="s">
        <v>1530</v>
      </c>
      <c r="H46" s="294" t="s">
        <v>4433</v>
      </c>
      <c r="I46" s="294"/>
      <c r="J46" s="294"/>
      <c r="K46" s="294"/>
      <c r="L46" s="294" t="s">
        <v>7878</v>
      </c>
      <c r="M46" s="294" t="s">
        <v>1520</v>
      </c>
      <c r="N46" s="294"/>
      <c r="O46" s="294"/>
      <c r="P46" s="294" t="s">
        <v>4432</v>
      </c>
      <c r="Q46" s="258" t="s">
        <v>4408</v>
      </c>
      <c r="R46" s="258" t="s">
        <v>1529</v>
      </c>
      <c r="S46" s="210"/>
      <c r="T46" s="51">
        <v>1579122</v>
      </c>
      <c r="U46" s="210"/>
      <c r="V46" s="210"/>
      <c r="W46" s="210"/>
      <c r="X46" s="210"/>
      <c r="Y46" s="210"/>
      <c r="Z46" s="38"/>
      <c r="AA46" s="294"/>
      <c r="AB46" s="61"/>
      <c r="AC46" s="294"/>
      <c r="AD46" s="258"/>
      <c r="AE46" s="258"/>
      <c r="AF46" s="258"/>
      <c r="AG46" s="258"/>
    </row>
    <row r="47" spans="1:33" ht="51" x14ac:dyDescent="0.25">
      <c r="A47" s="258">
        <f t="shared" si="0"/>
        <v>46</v>
      </c>
      <c r="B47" s="258"/>
      <c r="C47" s="258"/>
      <c r="D47" s="32" t="s">
        <v>1637</v>
      </c>
      <c r="E47" s="32" t="s">
        <v>7883</v>
      </c>
      <c r="F47" s="294" t="s">
        <v>1531</v>
      </c>
      <c r="G47" s="294" t="s">
        <v>1533</v>
      </c>
      <c r="H47" s="294" t="s">
        <v>4402</v>
      </c>
      <c r="I47" s="294"/>
      <c r="J47" s="294"/>
      <c r="K47" s="294"/>
      <c r="L47" s="294" t="s">
        <v>7878</v>
      </c>
      <c r="M47" s="294" t="s">
        <v>1520</v>
      </c>
      <c r="N47" s="294"/>
      <c r="O47" s="294"/>
      <c r="P47" s="294" t="s">
        <v>4400</v>
      </c>
      <c r="Q47" s="258" t="s">
        <v>4401</v>
      </c>
      <c r="R47" s="258" t="s">
        <v>1532</v>
      </c>
      <c r="S47" s="210"/>
      <c r="T47" s="51">
        <v>327856</v>
      </c>
      <c r="U47" s="210"/>
      <c r="V47" s="210"/>
      <c r="W47" s="210"/>
      <c r="X47" s="210"/>
      <c r="Y47" s="210"/>
      <c r="Z47" s="38"/>
      <c r="AA47" s="294"/>
      <c r="AB47" s="61"/>
      <c r="AC47" s="294"/>
      <c r="AD47" s="258"/>
      <c r="AE47" s="258"/>
      <c r="AF47" s="258"/>
      <c r="AG47" s="258"/>
    </row>
    <row r="48" spans="1:33" ht="51" x14ac:dyDescent="0.25">
      <c r="A48" s="258">
        <f t="shared" si="0"/>
        <v>47</v>
      </c>
      <c r="B48" s="258"/>
      <c r="C48" s="258"/>
      <c r="D48" s="32" t="s">
        <v>1637</v>
      </c>
      <c r="E48" s="32" t="s">
        <v>7883</v>
      </c>
      <c r="F48" s="294" t="s">
        <v>1534</v>
      </c>
      <c r="G48" s="294" t="s">
        <v>1536</v>
      </c>
      <c r="H48" s="294" t="s">
        <v>4404</v>
      </c>
      <c r="I48" s="294"/>
      <c r="J48" s="294"/>
      <c r="K48" s="294"/>
      <c r="L48" s="294" t="s">
        <v>7878</v>
      </c>
      <c r="M48" s="294" t="s">
        <v>1520</v>
      </c>
      <c r="N48" s="294"/>
      <c r="O48" s="294"/>
      <c r="P48" s="294" t="s">
        <v>4403</v>
      </c>
      <c r="Q48" s="258" t="s">
        <v>4401</v>
      </c>
      <c r="R48" s="258" t="s">
        <v>1535</v>
      </c>
      <c r="S48" s="210"/>
      <c r="T48" s="51">
        <v>327856</v>
      </c>
      <c r="U48" s="210"/>
      <c r="V48" s="210"/>
      <c r="W48" s="210"/>
      <c r="X48" s="210"/>
      <c r="Y48" s="210"/>
      <c r="Z48" s="38"/>
      <c r="AA48" s="294"/>
      <c r="AB48" s="61"/>
      <c r="AC48" s="294"/>
      <c r="AD48" s="258"/>
      <c r="AE48" s="258"/>
      <c r="AF48" s="258"/>
      <c r="AG48" s="258"/>
    </row>
    <row r="49" spans="1:33" ht="51" x14ac:dyDescent="0.25">
      <c r="A49" s="258">
        <f t="shared" si="0"/>
        <v>48</v>
      </c>
      <c r="B49" s="258"/>
      <c r="C49" s="258"/>
      <c r="D49" s="32" t="s">
        <v>1637</v>
      </c>
      <c r="E49" s="32" t="s">
        <v>7883</v>
      </c>
      <c r="F49" s="294" t="s">
        <v>1537</v>
      </c>
      <c r="G49" s="294" t="s">
        <v>1539</v>
      </c>
      <c r="H49" s="294" t="s">
        <v>4406</v>
      </c>
      <c r="I49" s="294"/>
      <c r="J49" s="294"/>
      <c r="K49" s="294"/>
      <c r="L49" s="294" t="s">
        <v>7878</v>
      </c>
      <c r="M49" s="294" t="s">
        <v>1520</v>
      </c>
      <c r="N49" s="294"/>
      <c r="O49" s="294"/>
      <c r="P49" s="294" t="s">
        <v>4405</v>
      </c>
      <c r="Q49" s="258" t="s">
        <v>4401</v>
      </c>
      <c r="R49" s="258" t="s">
        <v>1538</v>
      </c>
      <c r="S49" s="210"/>
      <c r="T49" s="51">
        <v>643000.69999999995</v>
      </c>
      <c r="U49" s="210"/>
      <c r="V49" s="210"/>
      <c r="W49" s="210"/>
      <c r="X49" s="210"/>
      <c r="Y49" s="210"/>
      <c r="Z49" s="38"/>
      <c r="AA49" s="294"/>
      <c r="AB49" s="61"/>
      <c r="AC49" s="294"/>
      <c r="AD49" s="258"/>
      <c r="AE49" s="258"/>
      <c r="AF49" s="258"/>
      <c r="AG49" s="258"/>
    </row>
    <row r="50" spans="1:33" ht="51" x14ac:dyDescent="0.25">
      <c r="A50" s="258">
        <f t="shared" si="0"/>
        <v>49</v>
      </c>
      <c r="B50" s="258"/>
      <c r="C50" s="258"/>
      <c r="D50" s="32" t="s">
        <v>1637</v>
      </c>
      <c r="E50" s="32" t="s">
        <v>7883</v>
      </c>
      <c r="F50" s="258" t="s">
        <v>1540</v>
      </c>
      <c r="G50" s="294" t="s">
        <v>1542</v>
      </c>
      <c r="H50" s="294" t="s">
        <v>4435</v>
      </c>
      <c r="I50" s="294"/>
      <c r="J50" s="294"/>
      <c r="K50" s="294"/>
      <c r="L50" s="294" t="s">
        <v>7878</v>
      </c>
      <c r="M50" s="294" t="s">
        <v>1520</v>
      </c>
      <c r="N50" s="294"/>
      <c r="O50" s="294"/>
      <c r="P50" s="294" t="s">
        <v>4434</v>
      </c>
      <c r="Q50" s="258" t="s">
        <v>4401</v>
      </c>
      <c r="R50" s="258" t="s">
        <v>1541</v>
      </c>
      <c r="S50" s="210"/>
      <c r="T50" s="51">
        <v>719193</v>
      </c>
      <c r="U50" s="210"/>
      <c r="V50" s="210"/>
      <c r="W50" s="210"/>
      <c r="X50" s="210"/>
      <c r="Y50" s="210"/>
      <c r="Z50" s="294"/>
      <c r="AA50" s="294"/>
      <c r="AB50" s="61"/>
      <c r="AC50" s="294"/>
      <c r="AD50" s="258"/>
      <c r="AE50" s="258"/>
      <c r="AF50" s="258"/>
      <c r="AG50" s="258"/>
    </row>
    <row r="51" spans="1:33" ht="51" x14ac:dyDescent="0.25">
      <c r="A51" s="258">
        <f t="shared" si="0"/>
        <v>50</v>
      </c>
      <c r="B51" s="258"/>
      <c r="C51" s="258"/>
      <c r="D51" s="32" t="s">
        <v>1637</v>
      </c>
      <c r="E51" s="32" t="s">
        <v>7883</v>
      </c>
      <c r="F51" s="258" t="s">
        <v>1543</v>
      </c>
      <c r="G51" s="294" t="s">
        <v>1545</v>
      </c>
      <c r="H51" s="294" t="s">
        <v>4503</v>
      </c>
      <c r="I51" s="294"/>
      <c r="J51" s="294"/>
      <c r="K51" s="294"/>
      <c r="L51" s="294" t="s">
        <v>7878</v>
      </c>
      <c r="M51" s="294" t="s">
        <v>1520</v>
      </c>
      <c r="N51" s="294"/>
      <c r="O51" s="294"/>
      <c r="P51" s="294" t="s">
        <v>4478</v>
      </c>
      <c r="Q51" s="78" t="s">
        <v>4401</v>
      </c>
      <c r="R51" s="258" t="s">
        <v>1544</v>
      </c>
      <c r="S51" s="210"/>
      <c r="T51" s="51">
        <v>3255368</v>
      </c>
      <c r="U51" s="210"/>
      <c r="V51" s="210"/>
      <c r="W51" s="210"/>
      <c r="X51" s="210"/>
      <c r="Y51" s="210"/>
      <c r="Z51" s="294"/>
      <c r="AA51" s="294"/>
      <c r="AB51" s="61"/>
      <c r="AC51" s="294"/>
      <c r="AD51" s="258"/>
      <c r="AE51" s="258"/>
      <c r="AF51" s="258"/>
      <c r="AG51" s="258"/>
    </row>
    <row r="52" spans="1:33" ht="51" x14ac:dyDescent="0.25">
      <c r="A52" s="258">
        <f t="shared" si="0"/>
        <v>51</v>
      </c>
      <c r="B52" s="258"/>
      <c r="C52" s="258"/>
      <c r="D52" s="32" t="s">
        <v>1637</v>
      </c>
      <c r="E52" s="32" t="s">
        <v>7883</v>
      </c>
      <c r="F52" s="258" t="s">
        <v>1546</v>
      </c>
      <c r="G52" s="294" t="s">
        <v>1548</v>
      </c>
      <c r="H52" s="294" t="s">
        <v>4412</v>
      </c>
      <c r="I52" s="294"/>
      <c r="J52" s="294"/>
      <c r="K52" s="294"/>
      <c r="L52" s="294" t="s">
        <v>7878</v>
      </c>
      <c r="M52" s="294" t="s">
        <v>1520</v>
      </c>
      <c r="N52" s="294"/>
      <c r="O52" s="294"/>
      <c r="P52" s="294" t="s">
        <v>4410</v>
      </c>
      <c r="Q52" s="258" t="s">
        <v>4411</v>
      </c>
      <c r="R52" s="258" t="s">
        <v>1547</v>
      </c>
      <c r="S52" s="210"/>
      <c r="T52" s="51">
        <v>1612208</v>
      </c>
      <c r="U52" s="210"/>
      <c r="V52" s="210"/>
      <c r="W52" s="210"/>
      <c r="X52" s="210"/>
      <c r="Y52" s="210"/>
      <c r="Z52" s="294"/>
      <c r="AA52" s="294"/>
      <c r="AB52" s="61"/>
      <c r="AC52" s="294"/>
      <c r="AD52" s="258"/>
      <c r="AE52" s="258"/>
      <c r="AF52" s="258"/>
      <c r="AG52" s="258"/>
    </row>
    <row r="53" spans="1:33" ht="51" x14ac:dyDescent="0.25">
      <c r="A53" s="258">
        <f t="shared" si="0"/>
        <v>52</v>
      </c>
      <c r="B53" s="258"/>
      <c r="C53" s="258"/>
      <c r="D53" s="32" t="s">
        <v>1637</v>
      </c>
      <c r="E53" s="32" t="s">
        <v>7883</v>
      </c>
      <c r="F53" s="258" t="s">
        <v>1549</v>
      </c>
      <c r="G53" s="294" t="s">
        <v>1551</v>
      </c>
      <c r="H53" s="294" t="s">
        <v>4414</v>
      </c>
      <c r="I53" s="294"/>
      <c r="J53" s="294"/>
      <c r="K53" s="294"/>
      <c r="L53" s="294" t="s">
        <v>7878</v>
      </c>
      <c r="M53" s="294" t="s">
        <v>1520</v>
      </c>
      <c r="N53" s="294"/>
      <c r="O53" s="294"/>
      <c r="P53" s="294" t="s">
        <v>4413</v>
      </c>
      <c r="Q53" s="258" t="s">
        <v>4411</v>
      </c>
      <c r="R53" s="258" t="s">
        <v>1550</v>
      </c>
      <c r="S53" s="210"/>
      <c r="T53" s="51">
        <v>803010.67</v>
      </c>
      <c r="U53" s="210"/>
      <c r="V53" s="210"/>
      <c r="W53" s="210"/>
      <c r="X53" s="210"/>
      <c r="Y53" s="210"/>
      <c r="Z53" s="294"/>
      <c r="AA53" s="294"/>
      <c r="AB53" s="61"/>
      <c r="AC53" s="294"/>
      <c r="AD53" s="258"/>
      <c r="AE53" s="258"/>
      <c r="AF53" s="258"/>
      <c r="AG53" s="258"/>
    </row>
    <row r="54" spans="1:33" ht="51" x14ac:dyDescent="0.25">
      <c r="A54" s="258">
        <f t="shared" si="0"/>
        <v>53</v>
      </c>
      <c r="B54" s="258"/>
      <c r="C54" s="258"/>
      <c r="D54" s="32" t="s">
        <v>1637</v>
      </c>
      <c r="E54" s="32" t="s">
        <v>7883</v>
      </c>
      <c r="F54" s="258" t="s">
        <v>1552</v>
      </c>
      <c r="G54" s="294" t="s">
        <v>1554</v>
      </c>
      <c r="H54" s="294" t="s">
        <v>4416</v>
      </c>
      <c r="I54" s="294"/>
      <c r="J54" s="294"/>
      <c r="K54" s="294"/>
      <c r="L54" s="294" t="s">
        <v>7878</v>
      </c>
      <c r="M54" s="294" t="s">
        <v>1520</v>
      </c>
      <c r="N54" s="294"/>
      <c r="O54" s="294"/>
      <c r="P54" s="294" t="s">
        <v>4415</v>
      </c>
      <c r="Q54" s="258" t="s">
        <v>4411</v>
      </c>
      <c r="R54" s="258" t="s">
        <v>1553</v>
      </c>
      <c r="S54" s="210"/>
      <c r="T54" s="51">
        <v>991821.03</v>
      </c>
      <c r="U54" s="210"/>
      <c r="V54" s="210"/>
      <c r="W54" s="210"/>
      <c r="X54" s="210"/>
      <c r="Y54" s="210"/>
      <c r="Z54" s="294"/>
      <c r="AA54" s="294"/>
      <c r="AB54" s="61"/>
      <c r="AC54" s="294"/>
      <c r="AD54" s="258"/>
      <c r="AE54" s="258"/>
      <c r="AF54" s="258"/>
      <c r="AG54" s="258"/>
    </row>
    <row r="55" spans="1:33" ht="51" x14ac:dyDescent="0.25">
      <c r="A55" s="258">
        <f t="shared" si="0"/>
        <v>54</v>
      </c>
      <c r="B55" s="258"/>
      <c r="C55" s="258"/>
      <c r="D55" s="32" t="s">
        <v>1637</v>
      </c>
      <c r="E55" s="32" t="s">
        <v>7883</v>
      </c>
      <c r="F55" s="258" t="s">
        <v>1555</v>
      </c>
      <c r="G55" s="294" t="s">
        <v>1557</v>
      </c>
      <c r="H55" s="294" t="s">
        <v>4418</v>
      </c>
      <c r="I55" s="294"/>
      <c r="J55" s="294"/>
      <c r="K55" s="294"/>
      <c r="L55" s="294" t="s">
        <v>7878</v>
      </c>
      <c r="M55" s="294" t="s">
        <v>1520</v>
      </c>
      <c r="N55" s="294"/>
      <c r="O55" s="294"/>
      <c r="P55" s="294" t="s">
        <v>4417</v>
      </c>
      <c r="Q55" s="258" t="s">
        <v>4411</v>
      </c>
      <c r="R55" s="258" t="s">
        <v>1556</v>
      </c>
      <c r="S55" s="210"/>
      <c r="T55" s="51">
        <v>1058587</v>
      </c>
      <c r="U55" s="210"/>
      <c r="V55" s="210"/>
      <c r="W55" s="210"/>
      <c r="X55" s="210"/>
      <c r="Y55" s="210"/>
      <c r="Z55" s="294"/>
      <c r="AA55" s="294"/>
      <c r="AB55" s="61"/>
      <c r="AC55" s="294"/>
      <c r="AD55" s="258"/>
      <c r="AE55" s="258"/>
      <c r="AF55" s="258"/>
      <c r="AG55" s="258"/>
    </row>
    <row r="56" spans="1:33" ht="51" x14ac:dyDescent="0.25">
      <c r="A56" s="258">
        <f t="shared" si="0"/>
        <v>55</v>
      </c>
      <c r="B56" s="258"/>
      <c r="C56" s="258"/>
      <c r="D56" s="32" t="s">
        <v>1637</v>
      </c>
      <c r="E56" s="32" t="s">
        <v>7883</v>
      </c>
      <c r="F56" s="258" t="s">
        <v>1558</v>
      </c>
      <c r="G56" s="294" t="s">
        <v>1560</v>
      </c>
      <c r="H56" s="294" t="s">
        <v>4504</v>
      </c>
      <c r="I56" s="294"/>
      <c r="J56" s="294"/>
      <c r="K56" s="294"/>
      <c r="L56" s="294" t="s">
        <v>7878</v>
      </c>
      <c r="M56" s="294" t="s">
        <v>1520</v>
      </c>
      <c r="N56" s="294"/>
      <c r="O56" s="294"/>
      <c r="P56" s="294" t="s">
        <v>4479</v>
      </c>
      <c r="Q56" s="76" t="s">
        <v>4411</v>
      </c>
      <c r="R56" s="258" t="s">
        <v>1559</v>
      </c>
      <c r="S56" s="210"/>
      <c r="T56" s="51">
        <v>14709883</v>
      </c>
      <c r="U56" s="210"/>
      <c r="V56" s="210"/>
      <c r="W56" s="210"/>
      <c r="X56" s="210"/>
      <c r="Y56" s="210"/>
      <c r="Z56" s="294"/>
      <c r="AA56" s="294"/>
      <c r="AB56" s="61"/>
      <c r="AC56" s="294"/>
      <c r="AD56" s="258"/>
      <c r="AE56" s="258"/>
      <c r="AF56" s="258"/>
      <c r="AG56" s="258"/>
    </row>
    <row r="57" spans="1:33" ht="51" x14ac:dyDescent="0.25">
      <c r="A57" s="258">
        <f t="shared" si="0"/>
        <v>56</v>
      </c>
      <c r="B57" s="258"/>
      <c r="C57" s="258"/>
      <c r="D57" s="32" t="s">
        <v>1637</v>
      </c>
      <c r="E57" s="32" t="s">
        <v>7883</v>
      </c>
      <c r="F57" s="258" t="s">
        <v>1561</v>
      </c>
      <c r="G57" s="294" t="s">
        <v>1563</v>
      </c>
      <c r="H57" s="294" t="s">
        <v>4420</v>
      </c>
      <c r="I57" s="294"/>
      <c r="J57" s="294"/>
      <c r="K57" s="294"/>
      <c r="L57" s="294" t="s">
        <v>7878</v>
      </c>
      <c r="M57" s="294" t="s">
        <v>1520</v>
      </c>
      <c r="N57" s="294"/>
      <c r="O57" s="294"/>
      <c r="P57" s="294" t="s">
        <v>4419</v>
      </c>
      <c r="Q57" s="258" t="s">
        <v>4411</v>
      </c>
      <c r="R57" s="258" t="s">
        <v>1562</v>
      </c>
      <c r="S57" s="210"/>
      <c r="T57" s="51">
        <v>421099</v>
      </c>
      <c r="U57" s="210"/>
      <c r="V57" s="210"/>
      <c r="W57" s="210"/>
      <c r="X57" s="210"/>
      <c r="Y57" s="210"/>
      <c r="Z57" s="294"/>
      <c r="AA57" s="294"/>
      <c r="AB57" s="61"/>
      <c r="AC57" s="294"/>
      <c r="AD57" s="258"/>
      <c r="AE57" s="258"/>
      <c r="AF57" s="258"/>
      <c r="AG57" s="258"/>
    </row>
    <row r="58" spans="1:33" ht="51" x14ac:dyDescent="0.25">
      <c r="A58" s="258">
        <f t="shared" si="0"/>
        <v>57</v>
      </c>
      <c r="B58" s="258"/>
      <c r="C58" s="258"/>
      <c r="D58" s="32" t="s">
        <v>1637</v>
      </c>
      <c r="E58" s="32" t="s">
        <v>7883</v>
      </c>
      <c r="F58" s="258" t="s">
        <v>1564</v>
      </c>
      <c r="G58" s="294" t="s">
        <v>1566</v>
      </c>
      <c r="H58" s="294" t="s">
        <v>4422</v>
      </c>
      <c r="I58" s="294"/>
      <c r="J58" s="294"/>
      <c r="K58" s="294"/>
      <c r="L58" s="294" t="s">
        <v>7878</v>
      </c>
      <c r="M58" s="294" t="s">
        <v>1520</v>
      </c>
      <c r="N58" s="294"/>
      <c r="O58" s="294"/>
      <c r="P58" s="294" t="s">
        <v>4421</v>
      </c>
      <c r="Q58" s="258" t="s">
        <v>4411</v>
      </c>
      <c r="R58" s="258" t="s">
        <v>1565</v>
      </c>
      <c r="S58" s="210"/>
      <c r="T58" s="51">
        <v>202196.93</v>
      </c>
      <c r="U58" s="210"/>
      <c r="V58" s="210"/>
      <c r="W58" s="210"/>
      <c r="X58" s="210"/>
      <c r="Y58" s="210"/>
      <c r="Z58" s="294"/>
      <c r="AA58" s="294"/>
      <c r="AB58" s="61"/>
      <c r="AC58" s="294"/>
      <c r="AD58" s="258"/>
      <c r="AE58" s="258"/>
      <c r="AF58" s="258"/>
      <c r="AG58" s="258"/>
    </row>
    <row r="59" spans="1:33" ht="51" x14ac:dyDescent="0.25">
      <c r="A59" s="258">
        <f t="shared" si="0"/>
        <v>58</v>
      </c>
      <c r="B59" s="258"/>
      <c r="C59" s="258"/>
      <c r="D59" s="32" t="s">
        <v>1637</v>
      </c>
      <c r="E59" s="32" t="s">
        <v>7883</v>
      </c>
      <c r="F59" s="258" t="s">
        <v>1567</v>
      </c>
      <c r="G59" s="294" t="s">
        <v>1569</v>
      </c>
      <c r="H59" s="294" t="s">
        <v>4454</v>
      </c>
      <c r="I59" s="294"/>
      <c r="J59" s="294"/>
      <c r="K59" s="294"/>
      <c r="L59" s="294" t="s">
        <v>7878</v>
      </c>
      <c r="M59" s="294" t="s">
        <v>1520</v>
      </c>
      <c r="N59" s="294"/>
      <c r="O59" s="294"/>
      <c r="P59" s="294" t="s">
        <v>4453</v>
      </c>
      <c r="Q59" s="258" t="s">
        <v>4411</v>
      </c>
      <c r="R59" s="258" t="s">
        <v>1568</v>
      </c>
      <c r="S59" s="210"/>
      <c r="T59" s="51">
        <v>1311704</v>
      </c>
      <c r="U59" s="210"/>
      <c r="V59" s="210"/>
      <c r="W59" s="210"/>
      <c r="X59" s="210"/>
      <c r="Y59" s="210"/>
      <c r="Z59" s="294"/>
      <c r="AA59" s="294"/>
      <c r="AB59" s="61"/>
      <c r="AC59" s="294"/>
      <c r="AD59" s="258"/>
      <c r="AE59" s="258"/>
      <c r="AF59" s="258"/>
      <c r="AG59" s="258"/>
    </row>
    <row r="60" spans="1:33" ht="51" x14ac:dyDescent="0.25">
      <c r="A60" s="258">
        <f t="shared" si="0"/>
        <v>59</v>
      </c>
      <c r="B60" s="258"/>
      <c r="C60" s="258"/>
      <c r="D60" s="32" t="s">
        <v>1637</v>
      </c>
      <c r="E60" s="32" t="s">
        <v>7883</v>
      </c>
      <c r="F60" s="258" t="s">
        <v>1570</v>
      </c>
      <c r="G60" s="294" t="s">
        <v>1572</v>
      </c>
      <c r="H60" s="294" t="s">
        <v>4424</v>
      </c>
      <c r="I60" s="294"/>
      <c r="J60" s="294"/>
      <c r="K60" s="294"/>
      <c r="L60" s="294" t="s">
        <v>7878</v>
      </c>
      <c r="M60" s="294" t="s">
        <v>1520</v>
      </c>
      <c r="N60" s="294"/>
      <c r="O60" s="294"/>
      <c r="P60" s="294" t="s">
        <v>4423</v>
      </c>
      <c r="Q60" s="258" t="s">
        <v>4411</v>
      </c>
      <c r="R60" s="258" t="s">
        <v>1571</v>
      </c>
      <c r="S60" s="210"/>
      <c r="T60" s="51">
        <v>541413</v>
      </c>
      <c r="U60" s="210"/>
      <c r="V60" s="210"/>
      <c r="W60" s="210"/>
      <c r="X60" s="210"/>
      <c r="Y60" s="210"/>
      <c r="Z60" s="294"/>
      <c r="AA60" s="294"/>
      <c r="AB60" s="61"/>
      <c r="AC60" s="294"/>
      <c r="AD60" s="258"/>
      <c r="AE60" s="258"/>
      <c r="AF60" s="258"/>
      <c r="AG60" s="258"/>
    </row>
    <row r="61" spans="1:33" ht="51" x14ac:dyDescent="0.25">
      <c r="A61" s="258">
        <f t="shared" si="0"/>
        <v>60</v>
      </c>
      <c r="B61" s="258"/>
      <c r="C61" s="258"/>
      <c r="D61" s="32" t="s">
        <v>1637</v>
      </c>
      <c r="E61" s="32" t="s">
        <v>7883</v>
      </c>
      <c r="F61" s="258" t="s">
        <v>1423</v>
      </c>
      <c r="G61" s="294" t="s">
        <v>1574</v>
      </c>
      <c r="H61" s="294" t="s">
        <v>4505</v>
      </c>
      <c r="I61" s="294"/>
      <c r="J61" s="294"/>
      <c r="K61" s="294"/>
      <c r="L61" s="294" t="s">
        <v>7878</v>
      </c>
      <c r="M61" s="294" t="s">
        <v>1520</v>
      </c>
      <c r="N61" s="294"/>
      <c r="O61" s="294"/>
      <c r="P61" s="294" t="s">
        <v>4480</v>
      </c>
      <c r="Q61" s="78" t="s">
        <v>4401</v>
      </c>
      <c r="R61" s="258" t="s">
        <v>1573</v>
      </c>
      <c r="S61" s="210"/>
      <c r="T61" s="51">
        <v>11850003</v>
      </c>
      <c r="U61" s="210"/>
      <c r="V61" s="210"/>
      <c r="W61" s="210"/>
      <c r="X61" s="210"/>
      <c r="Y61" s="210"/>
      <c r="Z61" s="294"/>
      <c r="AA61" s="294"/>
      <c r="AB61" s="61"/>
      <c r="AC61" s="294"/>
      <c r="AD61" s="258"/>
      <c r="AE61" s="258"/>
      <c r="AF61" s="258"/>
      <c r="AG61" s="258"/>
    </row>
    <row r="62" spans="1:33" ht="51" x14ac:dyDescent="0.25">
      <c r="A62" s="258">
        <f t="shared" si="0"/>
        <v>61</v>
      </c>
      <c r="B62" s="258"/>
      <c r="C62" s="258"/>
      <c r="D62" s="32" t="s">
        <v>1637</v>
      </c>
      <c r="E62" s="32" t="s">
        <v>7883</v>
      </c>
      <c r="F62" s="258" t="s">
        <v>1423</v>
      </c>
      <c r="G62" s="294" t="s">
        <v>1576</v>
      </c>
      <c r="H62" s="294" t="s">
        <v>4506</v>
      </c>
      <c r="I62" s="294"/>
      <c r="J62" s="294"/>
      <c r="K62" s="294"/>
      <c r="L62" s="294" t="s">
        <v>7878</v>
      </c>
      <c r="M62" s="294" t="s">
        <v>1520</v>
      </c>
      <c r="N62" s="294"/>
      <c r="O62" s="294"/>
      <c r="P62" s="294" t="s">
        <v>4481</v>
      </c>
      <c r="Q62" s="78" t="s">
        <v>4401</v>
      </c>
      <c r="R62" s="258" t="s">
        <v>1575</v>
      </c>
      <c r="S62" s="210"/>
      <c r="T62" s="51">
        <v>14251012</v>
      </c>
      <c r="U62" s="210"/>
      <c r="V62" s="210"/>
      <c r="W62" s="210"/>
      <c r="X62" s="210"/>
      <c r="Y62" s="210"/>
      <c r="Z62" s="294"/>
      <c r="AA62" s="294"/>
      <c r="AB62" s="61"/>
      <c r="AC62" s="294"/>
      <c r="AD62" s="258"/>
      <c r="AE62" s="258"/>
      <c r="AF62" s="258"/>
      <c r="AG62" s="258"/>
    </row>
    <row r="63" spans="1:33" ht="51" x14ac:dyDescent="0.25">
      <c r="A63" s="258">
        <f t="shared" si="0"/>
        <v>62</v>
      </c>
      <c r="B63" s="258"/>
      <c r="C63" s="258"/>
      <c r="D63" s="32" t="s">
        <v>1637</v>
      </c>
      <c r="E63" s="32" t="s">
        <v>7883</v>
      </c>
      <c r="F63" s="294" t="s">
        <v>1577</v>
      </c>
      <c r="G63" s="294" t="s">
        <v>1580</v>
      </c>
      <c r="H63" s="294" t="s">
        <v>4456</v>
      </c>
      <c r="I63" s="294"/>
      <c r="J63" s="294"/>
      <c r="K63" s="294"/>
      <c r="L63" s="294" t="s">
        <v>7878</v>
      </c>
      <c r="M63" s="294" t="s">
        <v>1579</v>
      </c>
      <c r="N63" s="294"/>
      <c r="O63" s="294"/>
      <c r="P63" s="294" t="s">
        <v>4455</v>
      </c>
      <c r="Q63" s="258" t="s">
        <v>4411</v>
      </c>
      <c r="R63" s="258" t="s">
        <v>1578</v>
      </c>
      <c r="S63" s="210"/>
      <c r="T63" s="51">
        <v>212057</v>
      </c>
      <c r="U63" s="210"/>
      <c r="V63" s="210"/>
      <c r="W63" s="210"/>
      <c r="X63" s="210"/>
      <c r="Y63" s="210"/>
      <c r="Z63" s="294"/>
      <c r="AA63" s="294"/>
      <c r="AB63" s="61"/>
      <c r="AC63" s="294"/>
      <c r="AD63" s="258"/>
      <c r="AE63" s="258"/>
      <c r="AF63" s="258"/>
      <c r="AG63" s="258"/>
    </row>
    <row r="64" spans="1:33" ht="51" x14ac:dyDescent="0.25">
      <c r="A64" s="258">
        <f t="shared" si="0"/>
        <v>63</v>
      </c>
      <c r="B64" s="258"/>
      <c r="C64" s="258"/>
      <c r="D64" s="32" t="s">
        <v>1637</v>
      </c>
      <c r="E64" s="32" t="s">
        <v>7883</v>
      </c>
      <c r="F64" s="294" t="s">
        <v>1581</v>
      </c>
      <c r="G64" s="294" t="s">
        <v>1584</v>
      </c>
      <c r="H64" s="294" t="s">
        <v>4507</v>
      </c>
      <c r="I64" s="294"/>
      <c r="J64" s="294"/>
      <c r="K64" s="294"/>
      <c r="L64" s="294" t="s">
        <v>7878</v>
      </c>
      <c r="M64" s="294" t="s">
        <v>1583</v>
      </c>
      <c r="N64" s="294"/>
      <c r="O64" s="294"/>
      <c r="P64" s="294" t="s">
        <v>4483</v>
      </c>
      <c r="Q64" s="78" t="s">
        <v>4482</v>
      </c>
      <c r="R64" s="258" t="s">
        <v>1582</v>
      </c>
      <c r="S64" s="210"/>
      <c r="T64" s="51">
        <v>565476</v>
      </c>
      <c r="U64" s="210"/>
      <c r="V64" s="210"/>
      <c r="W64" s="210"/>
      <c r="X64" s="210"/>
      <c r="Y64" s="210"/>
      <c r="Z64" s="294"/>
      <c r="AA64" s="294"/>
      <c r="AB64" s="61"/>
      <c r="AC64" s="294"/>
      <c r="AD64" s="258"/>
      <c r="AE64" s="258"/>
      <c r="AF64" s="258"/>
      <c r="AG64" s="258"/>
    </row>
    <row r="65" spans="1:33" ht="51" x14ac:dyDescent="0.25">
      <c r="A65" s="258">
        <f t="shared" si="0"/>
        <v>64</v>
      </c>
      <c r="B65" s="258"/>
      <c r="C65" s="258"/>
      <c r="D65" s="32" t="s">
        <v>1637</v>
      </c>
      <c r="E65" s="32" t="s">
        <v>7883</v>
      </c>
      <c r="F65" s="294" t="s">
        <v>1423</v>
      </c>
      <c r="G65" s="294" t="s">
        <v>1586</v>
      </c>
      <c r="H65" s="11" t="s">
        <v>4508</v>
      </c>
      <c r="I65" s="11"/>
      <c r="J65" s="11"/>
      <c r="K65" s="11"/>
      <c r="L65" s="294" t="s">
        <v>7878</v>
      </c>
      <c r="M65" s="294" t="s">
        <v>1433</v>
      </c>
      <c r="N65" s="11"/>
      <c r="O65" s="11"/>
      <c r="P65" s="294" t="s">
        <v>4485</v>
      </c>
      <c r="Q65" s="78" t="s">
        <v>4484</v>
      </c>
      <c r="R65" s="258" t="s">
        <v>1585</v>
      </c>
      <c r="S65" s="210"/>
      <c r="T65" s="51">
        <v>8304704</v>
      </c>
      <c r="U65" s="210"/>
      <c r="V65" s="210"/>
      <c r="W65" s="210"/>
      <c r="X65" s="210"/>
      <c r="Y65" s="210"/>
      <c r="Z65" s="294"/>
      <c r="AA65" s="294"/>
      <c r="AB65" s="61"/>
      <c r="AC65" s="294"/>
      <c r="AD65" s="258"/>
      <c r="AE65" s="258"/>
      <c r="AF65" s="258"/>
      <c r="AG65" s="258"/>
    </row>
    <row r="66" spans="1:33" ht="51" x14ac:dyDescent="0.25">
      <c r="A66" s="258">
        <f t="shared" si="0"/>
        <v>65</v>
      </c>
      <c r="B66" s="258"/>
      <c r="C66" s="258"/>
      <c r="D66" s="32" t="s">
        <v>1637</v>
      </c>
      <c r="E66" s="32" t="s">
        <v>7883</v>
      </c>
      <c r="F66" s="294" t="s">
        <v>1423</v>
      </c>
      <c r="G66" s="294" t="s">
        <v>1588</v>
      </c>
      <c r="H66" s="11" t="s">
        <v>4509</v>
      </c>
      <c r="I66" s="11"/>
      <c r="J66" s="11"/>
      <c r="K66" s="11"/>
      <c r="L66" s="294" t="s">
        <v>7878</v>
      </c>
      <c r="M66" s="294" t="s">
        <v>1433</v>
      </c>
      <c r="N66" s="11"/>
      <c r="O66" s="11"/>
      <c r="P66" s="294" t="s">
        <v>4487</v>
      </c>
      <c r="Q66" s="78" t="s">
        <v>4486</v>
      </c>
      <c r="R66" s="258" t="s">
        <v>1587</v>
      </c>
      <c r="S66" s="210"/>
      <c r="T66" s="51">
        <v>8383430</v>
      </c>
      <c r="U66" s="210"/>
      <c r="V66" s="210"/>
      <c r="W66" s="210"/>
      <c r="X66" s="210"/>
      <c r="Y66" s="210"/>
      <c r="Z66" s="294"/>
      <c r="AA66" s="294"/>
      <c r="AB66" s="61"/>
      <c r="AC66" s="294"/>
      <c r="AD66" s="258"/>
      <c r="AE66" s="258"/>
      <c r="AF66" s="258"/>
      <c r="AG66" s="258"/>
    </row>
    <row r="67" spans="1:33" ht="51" x14ac:dyDescent="0.25">
      <c r="A67" s="258">
        <f t="shared" si="0"/>
        <v>66</v>
      </c>
      <c r="B67" s="258"/>
      <c r="C67" s="258"/>
      <c r="D67" s="32" t="s">
        <v>1637</v>
      </c>
      <c r="E67" s="32" t="s">
        <v>7883</v>
      </c>
      <c r="F67" s="294" t="s">
        <v>1423</v>
      </c>
      <c r="G67" s="294" t="s">
        <v>1590</v>
      </c>
      <c r="H67" s="11" t="s">
        <v>4510</v>
      </c>
      <c r="I67" s="11"/>
      <c r="J67" s="11"/>
      <c r="K67" s="11"/>
      <c r="L67" s="294" t="s">
        <v>7878</v>
      </c>
      <c r="M67" s="294" t="s">
        <v>1433</v>
      </c>
      <c r="N67" s="11"/>
      <c r="O67" s="11"/>
      <c r="P67" s="294" t="s">
        <v>4489</v>
      </c>
      <c r="Q67" s="78" t="s">
        <v>4488</v>
      </c>
      <c r="R67" s="258" t="s">
        <v>1589</v>
      </c>
      <c r="S67" s="210"/>
      <c r="T67" s="51">
        <v>17873351</v>
      </c>
      <c r="U67" s="210"/>
      <c r="V67" s="210"/>
      <c r="W67" s="210"/>
      <c r="X67" s="210"/>
      <c r="Y67" s="210"/>
      <c r="Z67" s="294"/>
      <c r="AA67" s="294"/>
      <c r="AB67" s="61"/>
      <c r="AC67" s="294"/>
      <c r="AD67" s="258"/>
      <c r="AE67" s="258"/>
      <c r="AF67" s="258"/>
      <c r="AG67" s="258"/>
    </row>
    <row r="68" spans="1:33" ht="51" x14ac:dyDescent="0.25">
      <c r="A68" s="258">
        <f t="shared" si="0"/>
        <v>67</v>
      </c>
      <c r="B68" s="258"/>
      <c r="C68" s="258"/>
      <c r="D68" s="32" t="s">
        <v>1637</v>
      </c>
      <c r="E68" s="32" t="s">
        <v>7883</v>
      </c>
      <c r="F68" s="294" t="s">
        <v>1423</v>
      </c>
      <c r="G68" s="294" t="s">
        <v>1592</v>
      </c>
      <c r="H68" s="11" t="s">
        <v>4511</v>
      </c>
      <c r="I68" s="11"/>
      <c r="J68" s="11"/>
      <c r="K68" s="11"/>
      <c r="L68" s="294" t="s">
        <v>7878</v>
      </c>
      <c r="M68" s="294" t="s">
        <v>1433</v>
      </c>
      <c r="N68" s="11"/>
      <c r="O68" s="11"/>
      <c r="P68" s="11" t="s">
        <v>4491</v>
      </c>
      <c r="Q68" s="78" t="s">
        <v>4490</v>
      </c>
      <c r="R68" s="258" t="s">
        <v>1591</v>
      </c>
      <c r="S68" s="210"/>
      <c r="T68" s="51">
        <v>16945738</v>
      </c>
      <c r="U68" s="210"/>
      <c r="V68" s="210"/>
      <c r="W68" s="210"/>
      <c r="X68" s="210"/>
      <c r="Y68" s="210"/>
      <c r="Z68" s="294"/>
      <c r="AA68" s="294"/>
      <c r="AB68" s="61"/>
      <c r="AC68" s="294"/>
      <c r="AD68" s="258"/>
      <c r="AE68" s="258"/>
      <c r="AF68" s="258"/>
      <c r="AG68" s="258"/>
    </row>
    <row r="69" spans="1:33" ht="51" x14ac:dyDescent="0.25">
      <c r="A69" s="258">
        <f t="shared" ref="A69:A127" si="1">A68+1</f>
        <v>68</v>
      </c>
      <c r="B69" s="258"/>
      <c r="C69" s="258"/>
      <c r="D69" s="32" t="s">
        <v>1637</v>
      </c>
      <c r="E69" s="32" t="s">
        <v>7883</v>
      </c>
      <c r="F69" s="294" t="s">
        <v>1423</v>
      </c>
      <c r="G69" s="294" t="s">
        <v>1593</v>
      </c>
      <c r="H69" s="11" t="s">
        <v>4512</v>
      </c>
      <c r="I69" s="11"/>
      <c r="J69" s="11"/>
      <c r="K69" s="11"/>
      <c r="L69" s="294" t="s">
        <v>7878</v>
      </c>
      <c r="M69" s="294" t="s">
        <v>1433</v>
      </c>
      <c r="N69" s="11"/>
      <c r="O69" s="11"/>
      <c r="P69" s="294" t="s">
        <v>4492</v>
      </c>
      <c r="Q69" s="78" t="s">
        <v>4490</v>
      </c>
      <c r="R69" s="258">
        <v>2944</v>
      </c>
      <c r="S69" s="210"/>
      <c r="T69" s="51">
        <v>70877082</v>
      </c>
      <c r="U69" s="210"/>
      <c r="V69" s="210"/>
      <c r="W69" s="210"/>
      <c r="X69" s="210"/>
      <c r="Y69" s="210"/>
      <c r="Z69" s="294"/>
      <c r="AA69" s="294"/>
      <c r="AB69" s="61"/>
      <c r="AC69" s="294"/>
      <c r="AD69" s="258"/>
      <c r="AE69" s="258"/>
      <c r="AF69" s="258"/>
      <c r="AG69" s="258"/>
    </row>
    <row r="70" spans="1:33" ht="51" x14ac:dyDescent="0.25">
      <c r="A70" s="258">
        <f t="shared" si="1"/>
        <v>69</v>
      </c>
      <c r="B70" s="258"/>
      <c r="C70" s="258"/>
      <c r="D70" s="32" t="s">
        <v>1637</v>
      </c>
      <c r="E70" s="32" t="s">
        <v>7883</v>
      </c>
      <c r="F70" s="294" t="s">
        <v>1423</v>
      </c>
      <c r="G70" s="294" t="s">
        <v>1595</v>
      </c>
      <c r="H70" s="258" t="s">
        <v>1594</v>
      </c>
      <c r="I70" s="258"/>
      <c r="J70" s="258"/>
      <c r="K70" s="258"/>
      <c r="L70" s="294" t="s">
        <v>7878</v>
      </c>
      <c r="M70" s="294" t="s">
        <v>1433</v>
      </c>
      <c r="N70" s="258"/>
      <c r="O70" s="258"/>
      <c r="P70" s="294" t="s">
        <v>4493</v>
      </c>
      <c r="Q70" s="78" t="s">
        <v>4494</v>
      </c>
      <c r="R70" s="258">
        <v>1307</v>
      </c>
      <c r="S70" s="210"/>
      <c r="T70" s="51">
        <v>31457724</v>
      </c>
      <c r="U70" s="210"/>
      <c r="V70" s="210"/>
      <c r="W70" s="210"/>
      <c r="X70" s="210"/>
      <c r="Y70" s="210"/>
      <c r="Z70" s="294"/>
      <c r="AA70" s="294"/>
      <c r="AB70" s="61"/>
      <c r="AC70" s="294"/>
      <c r="AD70" s="258"/>
      <c r="AE70" s="258"/>
      <c r="AF70" s="258"/>
      <c r="AG70" s="258"/>
    </row>
    <row r="71" spans="1:33" ht="51" x14ac:dyDescent="0.25">
      <c r="A71" s="258">
        <f t="shared" si="1"/>
        <v>70</v>
      </c>
      <c r="B71" s="258"/>
      <c r="C71" s="258"/>
      <c r="D71" s="32" t="s">
        <v>1637</v>
      </c>
      <c r="E71" s="32" t="s">
        <v>7883</v>
      </c>
      <c r="F71" s="294" t="s">
        <v>1423</v>
      </c>
      <c r="G71" s="294" t="s">
        <v>1596</v>
      </c>
      <c r="H71" s="294" t="s">
        <v>4513</v>
      </c>
      <c r="I71" s="294"/>
      <c r="J71" s="294"/>
      <c r="K71" s="294"/>
      <c r="L71" s="294" t="s">
        <v>7878</v>
      </c>
      <c r="M71" s="294" t="s">
        <v>1433</v>
      </c>
      <c r="N71" s="294"/>
      <c r="O71" s="294"/>
      <c r="P71" s="294" t="s">
        <v>4495</v>
      </c>
      <c r="Q71" s="78" t="s">
        <v>4494</v>
      </c>
      <c r="R71" s="258">
        <v>1379</v>
      </c>
      <c r="S71" s="210"/>
      <c r="T71" s="51">
        <v>6066924</v>
      </c>
      <c r="U71" s="210"/>
      <c r="V71" s="210"/>
      <c r="W71" s="210"/>
      <c r="X71" s="210"/>
      <c r="Y71" s="210"/>
      <c r="Z71" s="294"/>
      <c r="AA71" s="294"/>
      <c r="AB71" s="61"/>
      <c r="AC71" s="294"/>
      <c r="AD71" s="258"/>
      <c r="AE71" s="258"/>
      <c r="AF71" s="258"/>
      <c r="AG71" s="258"/>
    </row>
    <row r="72" spans="1:33" ht="127.5" x14ac:dyDescent="0.25">
      <c r="A72" s="258">
        <f t="shared" si="1"/>
        <v>71</v>
      </c>
      <c r="B72" s="258"/>
      <c r="C72" s="258"/>
      <c r="D72" s="32" t="s">
        <v>1637</v>
      </c>
      <c r="E72" s="32" t="s">
        <v>7883</v>
      </c>
      <c r="F72" s="294" t="s">
        <v>1598</v>
      </c>
      <c r="G72" s="294" t="s">
        <v>50</v>
      </c>
      <c r="H72" s="294" t="s">
        <v>1597</v>
      </c>
      <c r="I72" s="294"/>
      <c r="J72" s="294"/>
      <c r="K72" s="294"/>
      <c r="L72" s="294" t="s">
        <v>7878</v>
      </c>
      <c r="M72" s="294" t="s">
        <v>1599</v>
      </c>
      <c r="N72" s="294"/>
      <c r="O72" s="294"/>
      <c r="P72" s="294" t="s">
        <v>4496</v>
      </c>
      <c r="Q72" s="11">
        <v>43997</v>
      </c>
      <c r="R72" s="258">
        <v>1900</v>
      </c>
      <c r="S72" s="210"/>
      <c r="T72" s="51">
        <v>20125555.469999999</v>
      </c>
      <c r="U72" s="210"/>
      <c r="V72" s="317" t="s">
        <v>7885</v>
      </c>
      <c r="W72" s="317" t="s">
        <v>7888</v>
      </c>
      <c r="X72" s="317" t="s">
        <v>7886</v>
      </c>
      <c r="Y72" s="318">
        <v>45355</v>
      </c>
      <c r="Z72" s="294" t="s">
        <v>7887</v>
      </c>
      <c r="AA72" s="294" t="s">
        <v>7889</v>
      </c>
      <c r="AB72" s="232"/>
      <c r="AC72" s="294"/>
      <c r="AD72" s="258"/>
      <c r="AE72" s="258"/>
      <c r="AF72" s="258"/>
      <c r="AG72" s="258"/>
    </row>
    <row r="73" spans="1:33" ht="114.75" x14ac:dyDescent="0.25">
      <c r="A73" s="258">
        <f t="shared" si="1"/>
        <v>72</v>
      </c>
      <c r="B73" s="258"/>
      <c r="C73" s="258"/>
      <c r="D73" s="258" t="s">
        <v>7881</v>
      </c>
      <c r="E73" s="32" t="s">
        <v>7883</v>
      </c>
      <c r="F73" s="258" t="s">
        <v>1615</v>
      </c>
      <c r="G73" s="294" t="s">
        <v>1617</v>
      </c>
      <c r="H73" s="294" t="s">
        <v>1614</v>
      </c>
      <c r="I73" s="294"/>
      <c r="J73" s="294"/>
      <c r="K73" s="294"/>
      <c r="L73" s="294" t="s">
        <v>7878</v>
      </c>
      <c r="M73" s="294" t="s">
        <v>1616</v>
      </c>
      <c r="N73" s="294"/>
      <c r="O73" s="294"/>
      <c r="P73" s="294" t="s">
        <v>4514</v>
      </c>
      <c r="Q73" s="258" t="s">
        <v>4515</v>
      </c>
      <c r="R73" s="51">
        <v>1739.4</v>
      </c>
      <c r="S73" s="210"/>
      <c r="T73" s="51">
        <v>33736542</v>
      </c>
      <c r="U73" s="314"/>
      <c r="V73" s="317" t="s">
        <v>7614</v>
      </c>
      <c r="W73" s="319"/>
      <c r="X73" s="317" t="s">
        <v>7884</v>
      </c>
      <c r="Y73" s="318">
        <v>45131</v>
      </c>
      <c r="Z73" s="294" t="s">
        <v>1620</v>
      </c>
      <c r="AA73" s="120" t="s">
        <v>1619</v>
      </c>
      <c r="AD73" s="43"/>
      <c r="AE73" s="43"/>
      <c r="AF73" s="43"/>
      <c r="AG73" s="43"/>
    </row>
    <row r="74" spans="1:33" ht="51" x14ac:dyDescent="0.25">
      <c r="A74" s="258">
        <f t="shared" si="1"/>
        <v>73</v>
      </c>
      <c r="B74" s="43"/>
      <c r="C74" s="72"/>
      <c r="D74" s="258" t="s">
        <v>7881</v>
      </c>
      <c r="E74" s="32" t="s">
        <v>7883</v>
      </c>
      <c r="F74" s="43" t="s">
        <v>1634</v>
      </c>
      <c r="G74" s="43" t="s">
        <v>1636</v>
      </c>
      <c r="H74" s="294" t="s">
        <v>1633</v>
      </c>
      <c r="I74" s="294"/>
      <c r="J74" s="294"/>
      <c r="K74" s="294"/>
      <c r="L74" s="294" t="s">
        <v>7878</v>
      </c>
      <c r="M74" s="43" t="s">
        <v>1635</v>
      </c>
      <c r="N74" s="294"/>
      <c r="O74" s="294"/>
      <c r="P74" s="294" t="s">
        <v>4516</v>
      </c>
      <c r="Q74" s="258" t="s">
        <v>4517</v>
      </c>
      <c r="R74" s="43">
        <v>2080.1</v>
      </c>
      <c r="S74" s="210"/>
      <c r="T74" s="102">
        <v>1986250</v>
      </c>
      <c r="U74" s="210"/>
      <c r="V74" s="210"/>
      <c r="W74" s="210"/>
      <c r="X74" s="210"/>
      <c r="Y74" s="210"/>
      <c r="Z74" s="294" t="s">
        <v>1618</v>
      </c>
      <c r="AA74" s="103" t="s">
        <v>1637</v>
      </c>
      <c r="AB74" s="121"/>
      <c r="AC74" s="43"/>
      <c r="AD74" s="73"/>
      <c r="AE74" s="43"/>
      <c r="AF74" s="43"/>
      <c r="AG74" s="43"/>
    </row>
    <row r="75" spans="1:33" ht="63.75" x14ac:dyDescent="0.25">
      <c r="A75" s="258">
        <f t="shared" si="1"/>
        <v>74</v>
      </c>
      <c r="B75" s="43"/>
      <c r="C75" s="72"/>
      <c r="D75" s="258" t="s">
        <v>7881</v>
      </c>
      <c r="E75" s="32" t="s">
        <v>7883</v>
      </c>
      <c r="F75" s="43" t="s">
        <v>1639</v>
      </c>
      <c r="G75" s="43" t="s">
        <v>7890</v>
      </c>
      <c r="H75" s="294" t="s">
        <v>1638</v>
      </c>
      <c r="I75" s="294"/>
      <c r="J75" s="294"/>
      <c r="K75" s="294"/>
      <c r="L75" s="294" t="s">
        <v>7878</v>
      </c>
      <c r="M75" s="43" t="s">
        <v>1640</v>
      </c>
      <c r="N75" s="294"/>
      <c r="O75" s="294"/>
      <c r="P75" s="294" t="s">
        <v>4518</v>
      </c>
      <c r="Q75" s="258" t="s">
        <v>4519</v>
      </c>
      <c r="R75" s="43">
        <v>98.3</v>
      </c>
      <c r="S75" s="210"/>
      <c r="T75" s="102">
        <v>677810</v>
      </c>
      <c r="U75" s="210"/>
      <c r="V75" s="320" t="s">
        <v>7891</v>
      </c>
      <c r="W75" s="210"/>
      <c r="X75" s="321" t="s">
        <v>7892</v>
      </c>
      <c r="Y75" s="322">
        <v>38098</v>
      </c>
      <c r="Z75" s="294" t="s">
        <v>1618</v>
      </c>
      <c r="AA75" s="74" t="s">
        <v>4366</v>
      </c>
      <c r="AB75" s="232"/>
      <c r="AD75" s="72"/>
      <c r="AE75" s="72"/>
      <c r="AF75" s="72"/>
      <c r="AG75" s="72"/>
    </row>
    <row r="76" spans="1:33" ht="51" x14ac:dyDescent="0.25">
      <c r="A76" s="258">
        <f t="shared" si="1"/>
        <v>75</v>
      </c>
      <c r="B76" s="43"/>
      <c r="C76" s="43"/>
      <c r="D76" s="258" t="s">
        <v>7881</v>
      </c>
      <c r="E76" s="32" t="s">
        <v>7883</v>
      </c>
      <c r="F76" s="43" t="s">
        <v>1642</v>
      </c>
      <c r="G76" s="43" t="s">
        <v>1644</v>
      </c>
      <c r="H76" s="294" t="s">
        <v>1641</v>
      </c>
      <c r="I76" s="294"/>
      <c r="J76" s="294"/>
      <c r="K76" s="294"/>
      <c r="L76" s="294" t="s">
        <v>7878</v>
      </c>
      <c r="M76" s="43" t="s">
        <v>1643</v>
      </c>
      <c r="N76" s="294"/>
      <c r="O76" s="294"/>
      <c r="P76" s="294" t="s">
        <v>4520</v>
      </c>
      <c r="Q76" s="47" t="s">
        <v>4521</v>
      </c>
      <c r="R76" s="43">
        <v>90.9</v>
      </c>
      <c r="S76" s="210"/>
      <c r="T76" s="75">
        <v>134631.72</v>
      </c>
      <c r="U76" s="210"/>
      <c r="V76" s="210"/>
      <c r="W76" s="210"/>
      <c r="X76" s="210"/>
      <c r="Y76" s="210"/>
      <c r="Z76" s="294"/>
      <c r="AA76" s="74"/>
      <c r="AB76" s="120"/>
      <c r="AC76" s="43"/>
      <c r="AD76" s="43"/>
      <c r="AE76" s="43"/>
      <c r="AF76" s="43"/>
      <c r="AG76" s="43"/>
    </row>
    <row r="77" spans="1:33" ht="51" x14ac:dyDescent="0.25">
      <c r="A77" s="258">
        <f t="shared" si="1"/>
        <v>76</v>
      </c>
      <c r="B77" s="43"/>
      <c r="C77" s="43"/>
      <c r="D77" s="258" t="s">
        <v>7881</v>
      </c>
      <c r="E77" s="32" t="s">
        <v>7883</v>
      </c>
      <c r="F77" s="43" t="s">
        <v>1646</v>
      </c>
      <c r="G77" s="43" t="s">
        <v>1647</v>
      </c>
      <c r="H77" s="294" t="s">
        <v>1645</v>
      </c>
      <c r="I77" s="294"/>
      <c r="J77" s="294"/>
      <c r="K77" s="294"/>
      <c r="L77" s="294" t="s">
        <v>7878</v>
      </c>
      <c r="M77" s="43" t="s">
        <v>1643</v>
      </c>
      <c r="N77" s="294"/>
      <c r="O77" s="294"/>
      <c r="P77" s="294" t="s">
        <v>4522</v>
      </c>
      <c r="Q77" s="258" t="s">
        <v>4521</v>
      </c>
      <c r="R77" s="43">
        <v>66.400000000000006</v>
      </c>
      <c r="S77" s="210"/>
      <c r="T77" s="75">
        <v>47239.199999999997</v>
      </c>
      <c r="U77" s="210"/>
      <c r="V77" s="210"/>
      <c r="W77" s="210"/>
      <c r="X77" s="210"/>
      <c r="Y77" s="210"/>
      <c r="Z77" s="294"/>
      <c r="AA77" s="75"/>
      <c r="AB77" s="122"/>
      <c r="AC77" s="43"/>
      <c r="AD77" s="43"/>
      <c r="AE77" s="43"/>
      <c r="AF77" s="43"/>
      <c r="AG77" s="43"/>
    </row>
    <row r="78" spans="1:33" ht="51" x14ac:dyDescent="0.25">
      <c r="A78" s="258">
        <f t="shared" si="1"/>
        <v>77</v>
      </c>
      <c r="B78" s="43"/>
      <c r="C78" s="258"/>
      <c r="D78" s="258" t="s">
        <v>7881</v>
      </c>
      <c r="E78" s="32" t="s">
        <v>7883</v>
      </c>
      <c r="F78" s="43" t="s">
        <v>1649</v>
      </c>
      <c r="G78" s="43" t="s">
        <v>1650</v>
      </c>
      <c r="H78" s="294" t="s">
        <v>1648</v>
      </c>
      <c r="I78" s="294"/>
      <c r="J78" s="294"/>
      <c r="K78" s="294"/>
      <c r="L78" s="294" t="s">
        <v>7878</v>
      </c>
      <c r="M78" s="43" t="s">
        <v>1643</v>
      </c>
      <c r="N78" s="294"/>
      <c r="O78" s="294"/>
      <c r="P78" s="294" t="s">
        <v>4523</v>
      </c>
      <c r="Q78" s="258" t="s">
        <v>4524</v>
      </c>
      <c r="R78" s="43">
        <v>364.8</v>
      </c>
      <c r="S78" s="210"/>
      <c r="T78" s="75">
        <v>255879</v>
      </c>
      <c r="U78" s="210"/>
      <c r="V78" s="210"/>
      <c r="W78" s="210"/>
      <c r="X78" s="210"/>
      <c r="Y78" s="210"/>
      <c r="Z78" s="294"/>
      <c r="AA78" s="75"/>
      <c r="AB78" s="122"/>
      <c r="AC78" s="43"/>
      <c r="AD78" s="43"/>
      <c r="AE78" s="43"/>
      <c r="AF78" s="43"/>
      <c r="AG78" s="43"/>
    </row>
    <row r="79" spans="1:33" ht="51" x14ac:dyDescent="0.25">
      <c r="A79" s="258">
        <f t="shared" si="1"/>
        <v>78</v>
      </c>
      <c r="B79" s="43"/>
      <c r="C79" s="43"/>
      <c r="D79" s="258" t="s">
        <v>7881</v>
      </c>
      <c r="E79" s="32" t="s">
        <v>7883</v>
      </c>
      <c r="F79" s="43" t="s">
        <v>1656</v>
      </c>
      <c r="G79" s="43" t="s">
        <v>1657</v>
      </c>
      <c r="H79" s="294" t="s">
        <v>1655</v>
      </c>
      <c r="I79" s="294"/>
      <c r="J79" s="294"/>
      <c r="K79" s="294"/>
      <c r="L79" s="294" t="s">
        <v>7878</v>
      </c>
      <c r="M79" s="43" t="s">
        <v>1643</v>
      </c>
      <c r="N79" s="294"/>
      <c r="O79" s="294"/>
      <c r="P79" s="294" t="s">
        <v>4525</v>
      </c>
      <c r="Q79" s="258" t="s">
        <v>4526</v>
      </c>
      <c r="R79" s="43">
        <v>291.39999999999998</v>
      </c>
      <c r="S79" s="210"/>
      <c r="T79" s="75">
        <v>507577</v>
      </c>
      <c r="U79" s="210"/>
      <c r="V79" s="210"/>
      <c r="W79" s="210"/>
      <c r="X79" s="210"/>
      <c r="Y79" s="210"/>
      <c r="Z79" s="294"/>
      <c r="AA79" s="75"/>
      <c r="AB79" s="232"/>
      <c r="AC79" s="75"/>
      <c r="AD79" s="43"/>
      <c r="AE79" s="43"/>
      <c r="AF79" s="43"/>
      <c r="AG79" s="43"/>
    </row>
    <row r="80" spans="1:33" ht="51" x14ac:dyDescent="0.25">
      <c r="A80" s="258">
        <f t="shared" si="1"/>
        <v>79</v>
      </c>
      <c r="B80" s="43"/>
      <c r="C80" s="43"/>
      <c r="D80" s="258" t="s">
        <v>7881</v>
      </c>
      <c r="E80" s="32" t="s">
        <v>7883</v>
      </c>
      <c r="F80" s="43" t="s">
        <v>1659</v>
      </c>
      <c r="G80" s="43" t="s">
        <v>1657</v>
      </c>
      <c r="H80" s="294" t="s">
        <v>1658</v>
      </c>
      <c r="I80" s="294"/>
      <c r="J80" s="294"/>
      <c r="K80" s="294"/>
      <c r="L80" s="294" t="s">
        <v>7878</v>
      </c>
      <c r="M80" s="43" t="s">
        <v>1643</v>
      </c>
      <c r="N80" s="294"/>
      <c r="O80" s="294"/>
      <c r="P80" s="294" t="s">
        <v>4527</v>
      </c>
      <c r="Q80" s="258" t="s">
        <v>4003</v>
      </c>
      <c r="R80" s="79">
        <v>763.6</v>
      </c>
      <c r="S80" s="210"/>
      <c r="T80" s="75">
        <v>83275</v>
      </c>
      <c r="U80" s="210"/>
      <c r="V80" s="210"/>
      <c r="W80" s="210"/>
      <c r="X80" s="210"/>
      <c r="Y80" s="210"/>
      <c r="Z80" s="294"/>
      <c r="AA80" s="75"/>
      <c r="AB80" s="232"/>
      <c r="AC80" s="75"/>
      <c r="AD80" s="43"/>
      <c r="AE80" s="43"/>
      <c r="AF80" s="43"/>
      <c r="AG80" s="43"/>
    </row>
    <row r="81" spans="1:40" ht="51" x14ac:dyDescent="0.25">
      <c r="A81" s="258">
        <f t="shared" si="1"/>
        <v>80</v>
      </c>
      <c r="B81" s="43"/>
      <c r="C81" s="258"/>
      <c r="D81" s="258" t="s">
        <v>7881</v>
      </c>
      <c r="E81" s="32" t="s">
        <v>7883</v>
      </c>
      <c r="F81" s="43" t="s">
        <v>1661</v>
      </c>
      <c r="G81" s="43" t="s">
        <v>1663</v>
      </c>
      <c r="H81" s="294" t="s">
        <v>1660</v>
      </c>
      <c r="I81" s="294"/>
      <c r="J81" s="294"/>
      <c r="K81" s="294"/>
      <c r="L81" s="294" t="s">
        <v>7878</v>
      </c>
      <c r="M81" s="43" t="s">
        <v>1662</v>
      </c>
      <c r="N81" s="294"/>
      <c r="O81" s="294"/>
      <c r="P81" s="294" t="s">
        <v>4528</v>
      </c>
      <c r="Q81" s="258" t="s">
        <v>4529</v>
      </c>
      <c r="R81" s="43">
        <v>65.8</v>
      </c>
      <c r="S81" s="210"/>
      <c r="T81" s="75">
        <v>305900</v>
      </c>
      <c r="U81" s="210"/>
      <c r="V81" s="210"/>
      <c r="W81" s="210"/>
      <c r="X81" s="210"/>
      <c r="Y81" s="210"/>
      <c r="Z81" s="294"/>
      <c r="AA81" s="75"/>
      <c r="AB81" s="122"/>
      <c r="AC81" s="43"/>
      <c r="AD81" s="73"/>
      <c r="AE81" s="43"/>
      <c r="AF81" s="43"/>
      <c r="AG81" s="43"/>
    </row>
    <row r="82" spans="1:40" ht="51" customHeight="1" x14ac:dyDescent="0.25">
      <c r="A82" s="258">
        <f t="shared" si="1"/>
        <v>81</v>
      </c>
      <c r="B82" s="294"/>
      <c r="C82" s="294"/>
      <c r="D82" s="258" t="s">
        <v>7881</v>
      </c>
      <c r="E82" s="32" t="s">
        <v>7883</v>
      </c>
      <c r="F82" s="294" t="s">
        <v>1676</v>
      </c>
      <c r="G82" s="294" t="s">
        <v>1678</v>
      </c>
      <c r="H82" s="294" t="s">
        <v>1675</v>
      </c>
      <c r="I82" s="294"/>
      <c r="J82" s="294"/>
      <c r="K82" s="294"/>
      <c r="L82" s="294" t="s">
        <v>7878</v>
      </c>
      <c r="M82" s="294" t="s">
        <v>1677</v>
      </c>
      <c r="N82" s="294"/>
      <c r="O82" s="294"/>
      <c r="P82" s="76" t="s">
        <v>4530</v>
      </c>
      <c r="Q82" s="11">
        <v>43997</v>
      </c>
      <c r="R82" s="294">
        <v>9.3000000000000007</v>
      </c>
      <c r="S82" s="210"/>
      <c r="T82" s="292">
        <v>173321.88</v>
      </c>
      <c r="U82" s="210"/>
      <c r="V82" s="295" t="s">
        <v>7885</v>
      </c>
      <c r="W82" s="295"/>
      <c r="X82" s="295" t="s">
        <v>7893</v>
      </c>
      <c r="Y82" s="318">
        <v>45356</v>
      </c>
      <c r="Z82" s="294" t="s">
        <v>1618</v>
      </c>
      <c r="AA82" s="294" t="s">
        <v>7894</v>
      </c>
      <c r="AB82" s="232"/>
      <c r="AC82" s="294"/>
      <c r="AD82" s="294"/>
      <c r="AE82" s="294"/>
      <c r="AF82" s="294"/>
      <c r="AG82" s="294"/>
      <c r="AH82" s="41"/>
      <c r="AI82" s="41"/>
      <c r="AJ82" s="41"/>
      <c r="AK82" s="41"/>
      <c r="AL82" s="41"/>
      <c r="AM82" s="41"/>
      <c r="AN82" s="41"/>
    </row>
    <row r="83" spans="1:40" ht="44.25" customHeight="1" x14ac:dyDescent="0.25">
      <c r="A83" s="258">
        <f t="shared" si="1"/>
        <v>82</v>
      </c>
      <c r="B83" s="43"/>
      <c r="C83" s="294"/>
      <c r="D83" s="294" t="s">
        <v>7882</v>
      </c>
      <c r="E83" s="32" t="s">
        <v>7883</v>
      </c>
      <c r="F83" s="294" t="s">
        <v>1683</v>
      </c>
      <c r="G83" s="294" t="s">
        <v>1684</v>
      </c>
      <c r="H83" s="11" t="s">
        <v>4535</v>
      </c>
      <c r="I83" s="11"/>
      <c r="J83" s="11"/>
      <c r="K83" s="11"/>
      <c r="L83" s="294" t="s">
        <v>7878</v>
      </c>
      <c r="M83" s="279" t="s">
        <v>6926</v>
      </c>
      <c r="N83" s="11"/>
      <c r="O83" s="11"/>
      <c r="P83" s="11" t="s">
        <v>4531</v>
      </c>
      <c r="Q83" s="11">
        <v>43241</v>
      </c>
      <c r="R83" s="294">
        <v>503.8</v>
      </c>
      <c r="S83" s="210"/>
      <c r="T83" s="292">
        <v>6061161.1500000004</v>
      </c>
      <c r="U83" s="210"/>
      <c r="V83" s="210"/>
      <c r="W83" s="210"/>
      <c r="X83" s="210"/>
      <c r="Y83" s="210"/>
      <c r="Z83" s="43"/>
      <c r="AA83" s="43" t="s">
        <v>7818</v>
      </c>
      <c r="AB83" s="89"/>
      <c r="AC83" s="43"/>
      <c r="AD83" s="43"/>
      <c r="AE83" s="43"/>
      <c r="AF83" s="43"/>
      <c r="AG83" s="43"/>
    </row>
    <row r="84" spans="1:40" ht="51" customHeight="1" x14ac:dyDescent="0.25">
      <c r="A84" s="258">
        <f t="shared" si="1"/>
        <v>83</v>
      </c>
      <c r="B84" s="43"/>
      <c r="C84" s="258"/>
      <c r="D84" s="294" t="s">
        <v>7882</v>
      </c>
      <c r="E84" s="32" t="s">
        <v>7883</v>
      </c>
      <c r="F84" s="294" t="s">
        <v>1685</v>
      </c>
      <c r="G84" s="294" t="s">
        <v>1678</v>
      </c>
      <c r="H84" s="294" t="s">
        <v>7815</v>
      </c>
      <c r="I84" s="294"/>
      <c r="J84" s="294"/>
      <c r="K84" s="294"/>
      <c r="L84" s="294" t="s">
        <v>7878</v>
      </c>
      <c r="M84" s="294" t="s">
        <v>1677</v>
      </c>
      <c r="N84" s="294"/>
      <c r="O84" s="294"/>
      <c r="P84" s="76" t="s">
        <v>4532</v>
      </c>
      <c r="Q84" s="11">
        <v>43997</v>
      </c>
      <c r="R84" s="294" t="s">
        <v>1686</v>
      </c>
      <c r="S84" s="210"/>
      <c r="T84" s="344">
        <v>15240000</v>
      </c>
      <c r="U84" s="210"/>
      <c r="V84" s="210"/>
      <c r="W84" s="210"/>
      <c r="X84" s="210"/>
      <c r="Y84" s="210"/>
      <c r="Z84" s="43"/>
      <c r="AA84" s="294" t="s">
        <v>1687</v>
      </c>
      <c r="AB84" s="89"/>
      <c r="AC84" s="43"/>
      <c r="AD84" s="43"/>
      <c r="AE84" s="43"/>
      <c r="AF84" s="43"/>
      <c r="AG84" s="43"/>
    </row>
    <row r="85" spans="1:40" ht="51" customHeight="1" x14ac:dyDescent="0.25">
      <c r="A85" s="258">
        <f t="shared" si="1"/>
        <v>84</v>
      </c>
      <c r="B85" s="43"/>
      <c r="C85" s="258"/>
      <c r="D85" s="294" t="s">
        <v>7882</v>
      </c>
      <c r="E85" s="32" t="s">
        <v>7883</v>
      </c>
      <c r="F85" s="294" t="s">
        <v>1685</v>
      </c>
      <c r="G85" s="294" t="s">
        <v>1678</v>
      </c>
      <c r="H85" s="294" t="s">
        <v>7816</v>
      </c>
      <c r="I85" s="294"/>
      <c r="J85" s="294"/>
      <c r="K85" s="294"/>
      <c r="L85" s="294" t="s">
        <v>7878</v>
      </c>
      <c r="M85" s="294" t="s">
        <v>1677</v>
      </c>
      <c r="N85" s="294"/>
      <c r="O85" s="294"/>
      <c r="P85" s="76" t="s">
        <v>4533</v>
      </c>
      <c r="Q85" s="11">
        <v>43997</v>
      </c>
      <c r="R85" s="294" t="s">
        <v>1688</v>
      </c>
      <c r="S85" s="210"/>
      <c r="T85" s="344"/>
      <c r="U85" s="210"/>
      <c r="V85" s="210"/>
      <c r="W85" s="210"/>
      <c r="X85" s="210"/>
      <c r="Y85" s="210"/>
      <c r="Z85" s="43"/>
      <c r="AA85" s="294" t="s">
        <v>1689</v>
      </c>
      <c r="AB85" s="89"/>
      <c r="AC85" s="43"/>
      <c r="AD85" s="43"/>
      <c r="AE85" s="43"/>
      <c r="AF85" s="43"/>
      <c r="AG85" s="43"/>
    </row>
    <row r="86" spans="1:40" ht="51" customHeight="1" x14ac:dyDescent="0.25">
      <c r="A86" s="258">
        <f t="shared" si="1"/>
        <v>85</v>
      </c>
      <c r="B86" s="43"/>
      <c r="C86" s="258"/>
      <c r="D86" s="294" t="s">
        <v>7882</v>
      </c>
      <c r="E86" s="32" t="s">
        <v>7883</v>
      </c>
      <c r="F86" s="294" t="s">
        <v>1685</v>
      </c>
      <c r="G86" s="294" t="s">
        <v>1678</v>
      </c>
      <c r="H86" s="294" t="s">
        <v>7817</v>
      </c>
      <c r="I86" s="294"/>
      <c r="J86" s="294"/>
      <c r="K86" s="294"/>
      <c r="L86" s="294" t="s">
        <v>7878</v>
      </c>
      <c r="M86" s="294" t="s">
        <v>1677</v>
      </c>
      <c r="N86" s="294"/>
      <c r="O86" s="294"/>
      <c r="P86" s="76" t="s">
        <v>4533</v>
      </c>
      <c r="Q86" s="11">
        <v>43997</v>
      </c>
      <c r="R86" s="294" t="s">
        <v>1690</v>
      </c>
      <c r="S86" s="210"/>
      <c r="T86" s="344"/>
      <c r="U86" s="210"/>
      <c r="V86" s="210"/>
      <c r="W86" s="210"/>
      <c r="X86" s="210"/>
      <c r="Y86" s="210"/>
      <c r="Z86" s="43"/>
      <c r="AA86" s="294" t="s">
        <v>1691</v>
      </c>
      <c r="AB86" s="89"/>
      <c r="AC86" s="43"/>
      <c r="AD86" s="43"/>
      <c r="AE86" s="43"/>
      <c r="AF86" s="43"/>
      <c r="AG86" s="43"/>
    </row>
    <row r="87" spans="1:40" ht="51" x14ac:dyDescent="0.25">
      <c r="A87" s="258">
        <f t="shared" si="1"/>
        <v>86</v>
      </c>
      <c r="B87" s="43"/>
      <c r="C87" s="294"/>
      <c r="D87" s="294" t="s">
        <v>1637</v>
      </c>
      <c r="E87" s="32" t="s">
        <v>7883</v>
      </c>
      <c r="F87" s="294" t="s">
        <v>1693</v>
      </c>
      <c r="G87" s="294" t="s">
        <v>1695</v>
      </c>
      <c r="H87" s="294" t="s">
        <v>1692</v>
      </c>
      <c r="I87" s="294"/>
      <c r="J87" s="294"/>
      <c r="K87" s="294"/>
      <c r="L87" s="294" t="s">
        <v>7878</v>
      </c>
      <c r="M87" s="294" t="s">
        <v>283</v>
      </c>
      <c r="N87" s="294"/>
      <c r="O87" s="294"/>
      <c r="P87" s="76" t="s">
        <v>4534</v>
      </c>
      <c r="Q87" s="11">
        <v>44995</v>
      </c>
      <c r="R87" s="294" t="s">
        <v>1694</v>
      </c>
      <c r="S87" s="210"/>
      <c r="T87" s="292">
        <v>13686466</v>
      </c>
      <c r="U87" s="210"/>
      <c r="V87" s="210"/>
      <c r="W87" s="210"/>
      <c r="X87" s="210"/>
      <c r="Y87" s="210"/>
      <c r="Z87" s="43"/>
      <c r="AA87" s="294"/>
      <c r="AB87" s="89"/>
      <c r="AC87" s="43"/>
      <c r="AD87" s="43"/>
      <c r="AE87" s="43"/>
      <c r="AF87" s="43"/>
      <c r="AG87" s="43"/>
    </row>
    <row r="88" spans="1:40" ht="51" x14ac:dyDescent="0.25">
      <c r="A88" s="258">
        <f t="shared" si="1"/>
        <v>87</v>
      </c>
      <c r="B88" s="258"/>
      <c r="C88" s="80" t="s">
        <v>1696</v>
      </c>
      <c r="D88" s="80" t="s">
        <v>7881</v>
      </c>
      <c r="E88" s="32" t="s">
        <v>7883</v>
      </c>
      <c r="F88" s="116" t="s">
        <v>1698</v>
      </c>
      <c r="G88" s="82" t="s">
        <v>1700</v>
      </c>
      <c r="H88" s="294" t="s">
        <v>1697</v>
      </c>
      <c r="I88" s="294"/>
      <c r="J88" s="294"/>
      <c r="K88" s="294"/>
      <c r="L88" s="294" t="s">
        <v>7878</v>
      </c>
      <c r="M88" s="84" t="s">
        <v>1699</v>
      </c>
      <c r="N88" s="294"/>
      <c r="O88" s="294"/>
      <c r="P88" s="294" t="s">
        <v>4544</v>
      </c>
      <c r="Q88" s="258" t="s">
        <v>4545</v>
      </c>
      <c r="R88" s="81">
        <v>9.4</v>
      </c>
      <c r="S88" s="210"/>
      <c r="T88" s="87">
        <v>5700</v>
      </c>
      <c r="U88" s="210"/>
      <c r="V88" s="210"/>
      <c r="W88" s="210"/>
      <c r="X88" s="210"/>
      <c r="Y88" s="210"/>
      <c r="Z88" s="85"/>
      <c r="AA88" s="85"/>
      <c r="AB88" s="123"/>
      <c r="AC88" s="294"/>
      <c r="AD88" s="258"/>
      <c r="AE88" s="258"/>
      <c r="AF88" s="258"/>
      <c r="AG88" s="258"/>
    </row>
    <row r="89" spans="1:40" ht="51" x14ac:dyDescent="0.25">
      <c r="A89" s="258">
        <f t="shared" si="1"/>
        <v>88</v>
      </c>
      <c r="B89" s="258"/>
      <c r="C89" s="80" t="s">
        <v>1701</v>
      </c>
      <c r="D89" s="80" t="s">
        <v>7881</v>
      </c>
      <c r="E89" s="32" t="s">
        <v>7883</v>
      </c>
      <c r="F89" s="116" t="s">
        <v>1702</v>
      </c>
      <c r="G89" s="82" t="s">
        <v>1700</v>
      </c>
      <c r="H89" s="294" t="s">
        <v>4548</v>
      </c>
      <c r="I89" s="294"/>
      <c r="J89" s="294"/>
      <c r="K89" s="294"/>
      <c r="L89" s="294" t="s">
        <v>7878</v>
      </c>
      <c r="M89" s="84" t="s">
        <v>1699</v>
      </c>
      <c r="N89" s="294"/>
      <c r="O89" s="294"/>
      <c r="P89" s="294" t="s">
        <v>4546</v>
      </c>
      <c r="Q89" s="258" t="s">
        <v>4547</v>
      </c>
      <c r="R89" s="81">
        <v>6.1</v>
      </c>
      <c r="S89" s="210"/>
      <c r="T89" s="87">
        <v>10600</v>
      </c>
      <c r="U89" s="210"/>
      <c r="V89" s="210"/>
      <c r="W89" s="210"/>
      <c r="X89" s="210"/>
      <c r="Y89" s="210"/>
      <c r="Z89" s="85"/>
      <c r="AA89" s="85"/>
      <c r="AB89" s="123"/>
      <c r="AC89" s="294"/>
      <c r="AD89" s="258"/>
      <c r="AE89" s="258"/>
      <c r="AF89" s="258"/>
      <c r="AG89" s="258"/>
    </row>
    <row r="90" spans="1:40" ht="51" x14ac:dyDescent="0.25">
      <c r="A90" s="258">
        <f t="shared" si="1"/>
        <v>89</v>
      </c>
      <c r="B90" s="258"/>
      <c r="C90" s="83">
        <v>1101043052</v>
      </c>
      <c r="D90" s="80" t="s">
        <v>7881</v>
      </c>
      <c r="E90" s="32" t="s">
        <v>7883</v>
      </c>
      <c r="F90" s="44" t="s">
        <v>4541</v>
      </c>
      <c r="G90" s="82" t="s">
        <v>1700</v>
      </c>
      <c r="H90" s="294" t="s">
        <v>4551</v>
      </c>
      <c r="I90" s="294"/>
      <c r="J90" s="294"/>
      <c r="K90" s="294"/>
      <c r="L90" s="294" t="s">
        <v>7878</v>
      </c>
      <c r="M90" s="84" t="s">
        <v>1705</v>
      </c>
      <c r="N90" s="294"/>
      <c r="O90" s="294"/>
      <c r="P90" s="294" t="s">
        <v>4549</v>
      </c>
      <c r="Q90" s="258" t="s">
        <v>4550</v>
      </c>
      <c r="R90" s="104">
        <v>14.6</v>
      </c>
      <c r="S90" s="210"/>
      <c r="T90" s="87">
        <v>20400</v>
      </c>
      <c r="U90" s="210"/>
      <c r="V90" s="210"/>
      <c r="W90" s="210"/>
      <c r="X90" s="210"/>
      <c r="Y90" s="210"/>
      <c r="Z90" s="85"/>
      <c r="AA90" s="85"/>
      <c r="AB90" s="123"/>
      <c r="AC90" s="294"/>
      <c r="AD90" s="258"/>
      <c r="AE90" s="258"/>
      <c r="AF90" s="258"/>
      <c r="AG90" s="258"/>
    </row>
    <row r="91" spans="1:40" ht="102" x14ac:dyDescent="0.25">
      <c r="A91" s="258">
        <f t="shared" si="1"/>
        <v>90</v>
      </c>
      <c r="B91" s="258"/>
      <c r="C91" s="258"/>
      <c r="D91" s="80" t="s">
        <v>7881</v>
      </c>
      <c r="E91" s="32" t="s">
        <v>7883</v>
      </c>
      <c r="F91" s="116" t="s">
        <v>1719</v>
      </c>
      <c r="G91" s="81" t="s">
        <v>1721</v>
      </c>
      <c r="H91" s="294" t="s">
        <v>1718</v>
      </c>
      <c r="I91" s="294"/>
      <c r="J91" s="294"/>
      <c r="K91" s="294"/>
      <c r="L91" s="294" t="s">
        <v>7878</v>
      </c>
      <c r="M91" s="84" t="s">
        <v>1720</v>
      </c>
      <c r="N91" s="294"/>
      <c r="O91" s="294"/>
      <c r="P91" s="294" t="s">
        <v>4552</v>
      </c>
      <c r="Q91" s="258" t="s">
        <v>4553</v>
      </c>
      <c r="R91" s="294">
        <v>14.8</v>
      </c>
      <c r="S91" s="210"/>
      <c r="T91" s="87">
        <v>5700</v>
      </c>
      <c r="U91" s="210"/>
      <c r="V91" s="210"/>
      <c r="W91" s="210"/>
      <c r="X91" s="210"/>
      <c r="Y91" s="210"/>
      <c r="Z91" s="294"/>
      <c r="AA91" s="105"/>
      <c r="AB91" s="124"/>
      <c r="AC91" s="14"/>
      <c r="AD91" s="258"/>
      <c r="AE91" s="258"/>
      <c r="AF91" s="258"/>
      <c r="AG91" s="258"/>
    </row>
    <row r="92" spans="1:40" ht="51" x14ac:dyDescent="0.25">
      <c r="A92" s="258">
        <f t="shared" si="1"/>
        <v>91</v>
      </c>
      <c r="B92" s="258"/>
      <c r="C92" s="258"/>
      <c r="D92" s="258" t="s">
        <v>1637</v>
      </c>
      <c r="E92" s="32" t="s">
        <v>7883</v>
      </c>
      <c r="F92" s="296" t="s">
        <v>1743</v>
      </c>
      <c r="G92" s="296" t="s">
        <v>1745</v>
      </c>
      <c r="H92" s="296" t="s">
        <v>1742</v>
      </c>
      <c r="I92" s="296"/>
      <c r="J92" s="296"/>
      <c r="K92" s="296"/>
      <c r="L92" s="294" t="s">
        <v>7878</v>
      </c>
      <c r="M92" s="296" t="s">
        <v>1744</v>
      </c>
      <c r="N92" s="296"/>
      <c r="O92" s="296"/>
      <c r="P92" s="294" t="s">
        <v>4542</v>
      </c>
      <c r="Q92" s="258" t="s">
        <v>4543</v>
      </c>
      <c r="R92" s="106">
        <v>626.70000000000005</v>
      </c>
      <c r="S92" s="210"/>
      <c r="T92" s="107">
        <v>10648799.1</v>
      </c>
      <c r="U92" s="210"/>
      <c r="V92" s="210"/>
      <c r="W92" s="210"/>
      <c r="X92" s="210"/>
      <c r="Y92" s="210"/>
      <c r="Z92" s="108"/>
      <c r="AA92" s="108"/>
      <c r="AB92" s="125"/>
      <c r="AC92" s="294"/>
      <c r="AD92" s="258"/>
      <c r="AE92" s="258"/>
      <c r="AF92" s="258"/>
      <c r="AG92" s="258"/>
    </row>
    <row r="93" spans="1:40" ht="38.25" customHeight="1" x14ac:dyDescent="0.25">
      <c r="A93" s="258">
        <f t="shared" si="1"/>
        <v>92</v>
      </c>
      <c r="B93" s="258"/>
      <c r="C93" s="77"/>
      <c r="D93" s="258" t="s">
        <v>1637</v>
      </c>
      <c r="E93" s="32" t="s">
        <v>7883</v>
      </c>
      <c r="F93" s="296" t="s">
        <v>1746</v>
      </c>
      <c r="G93" s="294" t="s">
        <v>1731</v>
      </c>
      <c r="H93" s="258" t="s">
        <v>4539</v>
      </c>
      <c r="I93" s="258"/>
      <c r="J93" s="258"/>
      <c r="K93" s="258"/>
      <c r="L93" s="294" t="s">
        <v>7878</v>
      </c>
      <c r="M93" s="294" t="s">
        <v>1748</v>
      </c>
      <c r="N93" s="258"/>
      <c r="O93" s="258"/>
      <c r="P93" s="294" t="s">
        <v>4538</v>
      </c>
      <c r="Q93" s="47">
        <v>45159</v>
      </c>
      <c r="R93" s="258" t="s">
        <v>1747</v>
      </c>
      <c r="S93" s="210"/>
      <c r="T93" s="107">
        <v>51396087</v>
      </c>
      <c r="U93" s="210"/>
      <c r="V93" s="210"/>
      <c r="W93" s="210"/>
      <c r="X93" s="210"/>
      <c r="Y93" s="210"/>
      <c r="AA93" s="108" t="s">
        <v>4540</v>
      </c>
      <c r="AB93" s="125"/>
      <c r="AC93" s="294"/>
      <c r="AD93" s="258"/>
      <c r="AE93" s="258"/>
      <c r="AF93" s="258"/>
      <c r="AG93" s="258"/>
    </row>
    <row r="94" spans="1:40" ht="102" x14ac:dyDescent="0.25">
      <c r="A94" s="258">
        <f t="shared" si="1"/>
        <v>93</v>
      </c>
      <c r="B94" s="296"/>
      <c r="C94" s="296"/>
      <c r="D94" s="258" t="s">
        <v>1637</v>
      </c>
      <c r="E94" s="32" t="s">
        <v>7883</v>
      </c>
      <c r="F94" s="296" t="s">
        <v>4554</v>
      </c>
      <c r="G94" s="294" t="s">
        <v>4558</v>
      </c>
      <c r="H94" s="294" t="s">
        <v>4557</v>
      </c>
      <c r="I94" s="294"/>
      <c r="J94" s="294"/>
      <c r="K94" s="294"/>
      <c r="L94" s="294" t="s">
        <v>7878</v>
      </c>
      <c r="M94" s="294" t="s">
        <v>6773</v>
      </c>
      <c r="N94" s="294"/>
      <c r="O94" s="294"/>
      <c r="P94" s="294" t="s">
        <v>4555</v>
      </c>
      <c r="Q94" s="258" t="s">
        <v>4556</v>
      </c>
      <c r="R94" s="258" t="s">
        <v>1753</v>
      </c>
      <c r="S94" s="210"/>
      <c r="T94" s="107">
        <f>150500+199100+3562000+1790940</f>
        <v>5702540</v>
      </c>
      <c r="U94" s="210"/>
      <c r="V94" s="210"/>
      <c r="W94" s="210"/>
      <c r="X94" s="210"/>
      <c r="Y94" s="210"/>
      <c r="Z94" s="294"/>
      <c r="AA94" s="292"/>
      <c r="AB94" s="62"/>
      <c r="AC94" s="294"/>
      <c r="AD94" s="258"/>
      <c r="AE94" s="258"/>
      <c r="AF94" s="258"/>
      <c r="AG94" s="258"/>
    </row>
    <row r="95" spans="1:40" ht="51" x14ac:dyDescent="0.25">
      <c r="A95" s="258">
        <f t="shared" si="1"/>
        <v>94</v>
      </c>
      <c r="B95" s="258"/>
      <c r="C95" s="77"/>
      <c r="D95" s="258" t="s">
        <v>1637</v>
      </c>
      <c r="E95" s="32" t="s">
        <v>7883</v>
      </c>
      <c r="F95" s="296" t="s">
        <v>1754</v>
      </c>
      <c r="G95" s="296" t="s">
        <v>1755</v>
      </c>
      <c r="H95" s="294" t="s">
        <v>4560</v>
      </c>
      <c r="I95" s="294"/>
      <c r="J95" s="294"/>
      <c r="K95" s="294"/>
      <c r="L95" s="294" t="s">
        <v>7878</v>
      </c>
      <c r="M95" s="294" t="s">
        <v>1751</v>
      </c>
      <c r="N95" s="294"/>
      <c r="O95" s="294"/>
      <c r="P95" s="294" t="s">
        <v>4559</v>
      </c>
      <c r="Q95" s="258" t="s">
        <v>1176</v>
      </c>
      <c r="R95" s="258">
        <v>422.2</v>
      </c>
      <c r="S95" s="210"/>
      <c r="T95" s="107">
        <v>9034322</v>
      </c>
      <c r="U95" s="210"/>
      <c r="V95" s="210"/>
      <c r="W95" s="210"/>
      <c r="X95" s="210"/>
      <c r="Y95" s="210"/>
      <c r="Z95" s="108"/>
      <c r="AA95" s="108"/>
      <c r="AB95" s="125"/>
      <c r="AC95" s="294"/>
      <c r="AD95" s="258"/>
      <c r="AE95" s="258"/>
      <c r="AF95" s="258"/>
      <c r="AG95" s="258"/>
    </row>
    <row r="96" spans="1:40" ht="51" x14ac:dyDescent="0.25">
      <c r="A96" s="258">
        <f t="shared" si="1"/>
        <v>95</v>
      </c>
      <c r="B96" s="258"/>
      <c r="C96" s="258"/>
      <c r="D96" s="258" t="s">
        <v>1637</v>
      </c>
      <c r="E96" s="32" t="s">
        <v>7883</v>
      </c>
      <c r="F96" s="109" t="s">
        <v>1757</v>
      </c>
      <c r="G96" s="296" t="s">
        <v>1758</v>
      </c>
      <c r="H96" s="294" t="s">
        <v>1756</v>
      </c>
      <c r="I96" s="294"/>
      <c r="J96" s="294"/>
      <c r="K96" s="294"/>
      <c r="L96" s="294" t="s">
        <v>7878</v>
      </c>
      <c r="M96" s="294" t="s">
        <v>6774</v>
      </c>
      <c r="N96" s="294"/>
      <c r="O96" s="294"/>
      <c r="P96" s="294" t="s">
        <v>4561</v>
      </c>
      <c r="Q96" s="258" t="s">
        <v>1176</v>
      </c>
      <c r="R96" s="51">
        <v>33312.5</v>
      </c>
      <c r="S96" s="210"/>
      <c r="T96" s="107">
        <v>193140500</v>
      </c>
      <c r="U96" s="210"/>
      <c r="V96" s="210"/>
      <c r="W96" s="210"/>
      <c r="X96" s="210"/>
      <c r="Y96" s="210"/>
      <c r="Z96" s="294"/>
      <c r="AA96" s="292"/>
      <c r="AB96" s="62"/>
      <c r="AC96" s="294"/>
      <c r="AD96" s="258"/>
      <c r="AE96" s="258"/>
      <c r="AF96" s="258"/>
      <c r="AG96" s="258"/>
    </row>
    <row r="97" spans="1:33" ht="51" x14ac:dyDescent="0.25">
      <c r="A97" s="258">
        <f t="shared" si="1"/>
        <v>96</v>
      </c>
      <c r="B97" s="258"/>
      <c r="C97" s="77"/>
      <c r="D97" s="258" t="s">
        <v>1637</v>
      </c>
      <c r="E97" s="32" t="s">
        <v>7883</v>
      </c>
      <c r="F97" s="296" t="s">
        <v>1759</v>
      </c>
      <c r="G97" s="296" t="s">
        <v>1760</v>
      </c>
      <c r="H97" s="294" t="s">
        <v>4563</v>
      </c>
      <c r="I97" s="294"/>
      <c r="J97" s="294"/>
      <c r="K97" s="294"/>
      <c r="L97" s="294" t="s">
        <v>7878</v>
      </c>
      <c r="M97" s="294" t="s">
        <v>1751</v>
      </c>
      <c r="N97" s="294"/>
      <c r="O97" s="294"/>
      <c r="P97" s="294" t="s">
        <v>4562</v>
      </c>
      <c r="Q97" s="47">
        <v>40255</v>
      </c>
      <c r="R97" s="258"/>
      <c r="S97" s="210"/>
      <c r="T97" s="107">
        <v>51396087</v>
      </c>
      <c r="U97" s="210"/>
      <c r="V97" s="210"/>
      <c r="W97" s="210"/>
      <c r="X97" s="210"/>
      <c r="Y97" s="210"/>
      <c r="Z97" s="294"/>
      <c r="AA97" s="294"/>
      <c r="AB97" s="61"/>
      <c r="AC97" s="294"/>
      <c r="AD97" s="258"/>
      <c r="AE97" s="258"/>
      <c r="AF97" s="258"/>
      <c r="AG97" s="258"/>
    </row>
    <row r="98" spans="1:33" ht="102" x14ac:dyDescent="0.25">
      <c r="A98" s="258">
        <f t="shared" si="1"/>
        <v>97</v>
      </c>
      <c r="B98" s="258"/>
      <c r="C98" s="77"/>
      <c r="D98" s="258" t="s">
        <v>1637</v>
      </c>
      <c r="E98" s="32" t="s">
        <v>7883</v>
      </c>
      <c r="F98" s="296" t="s">
        <v>1761</v>
      </c>
      <c r="G98" s="296" t="s">
        <v>50</v>
      </c>
      <c r="H98" s="294" t="s">
        <v>4567</v>
      </c>
      <c r="I98" s="294"/>
      <c r="J98" s="294"/>
      <c r="K98" s="294"/>
      <c r="L98" s="294" t="s">
        <v>7878</v>
      </c>
      <c r="M98" s="294" t="s">
        <v>7036</v>
      </c>
      <c r="N98" s="294"/>
      <c r="O98" s="294"/>
      <c r="P98" s="294" t="s">
        <v>4566</v>
      </c>
      <c r="Q98" s="47">
        <v>40254</v>
      </c>
      <c r="R98" s="258"/>
      <c r="S98" s="210"/>
      <c r="T98" s="107">
        <f>35794657+42458309</f>
        <v>78252966</v>
      </c>
      <c r="U98" s="210"/>
      <c r="V98" s="210"/>
      <c r="W98" s="210"/>
      <c r="X98" s="210"/>
      <c r="Y98" s="210"/>
      <c r="Z98" s="294"/>
      <c r="AA98" s="294"/>
      <c r="AB98" s="61"/>
      <c r="AC98" s="294"/>
      <c r="AD98" s="258"/>
      <c r="AE98" s="258"/>
      <c r="AF98" s="258"/>
      <c r="AG98" s="258"/>
    </row>
    <row r="99" spans="1:33" ht="76.5" x14ac:dyDescent="0.25">
      <c r="A99" s="258">
        <f t="shared" si="1"/>
        <v>98</v>
      </c>
      <c r="B99" s="258"/>
      <c r="C99" s="258"/>
      <c r="D99" s="258" t="s">
        <v>1637</v>
      </c>
      <c r="E99" s="32" t="s">
        <v>7883</v>
      </c>
      <c r="F99" s="294" t="s">
        <v>1763</v>
      </c>
      <c r="G99" s="294" t="s">
        <v>1764</v>
      </c>
      <c r="H99" s="294" t="s">
        <v>1762</v>
      </c>
      <c r="I99" s="294"/>
      <c r="J99" s="294"/>
      <c r="K99" s="294"/>
      <c r="L99" s="294" t="s">
        <v>7878</v>
      </c>
      <c r="M99" s="294" t="s">
        <v>4369</v>
      </c>
      <c r="N99" s="294"/>
      <c r="O99" s="294"/>
      <c r="P99" s="294" t="s">
        <v>4564</v>
      </c>
      <c r="Q99" s="258" t="s">
        <v>4565</v>
      </c>
      <c r="R99" s="258">
        <v>884.1</v>
      </c>
      <c r="S99" s="210"/>
      <c r="T99" s="51">
        <v>24788307</v>
      </c>
      <c r="U99" s="210"/>
      <c r="V99" s="210"/>
      <c r="W99" s="210"/>
      <c r="X99" s="210"/>
      <c r="Y99" s="210"/>
      <c r="AA99" s="294" t="s">
        <v>1765</v>
      </c>
      <c r="AB99" s="61"/>
      <c r="AC99" s="294"/>
      <c r="AD99" s="258"/>
      <c r="AE99" s="258"/>
      <c r="AF99" s="258"/>
      <c r="AG99" s="258"/>
    </row>
    <row r="100" spans="1:33" ht="38.25" customHeight="1" x14ac:dyDescent="0.25">
      <c r="A100" s="258">
        <f t="shared" si="1"/>
        <v>99</v>
      </c>
      <c r="B100" s="258"/>
      <c r="C100" s="258"/>
      <c r="D100" s="258" t="s">
        <v>1637</v>
      </c>
      <c r="E100" s="32" t="s">
        <v>7883</v>
      </c>
      <c r="F100" s="258" t="s">
        <v>1767</v>
      </c>
      <c r="G100" s="294" t="s">
        <v>1769</v>
      </c>
      <c r="H100" s="258" t="s">
        <v>1766</v>
      </c>
      <c r="I100" s="258"/>
      <c r="J100" s="258"/>
      <c r="K100" s="258"/>
      <c r="L100" s="294" t="s">
        <v>7878</v>
      </c>
      <c r="M100" s="294" t="s">
        <v>1768</v>
      </c>
      <c r="N100" s="258"/>
      <c r="O100" s="258"/>
      <c r="P100" s="294" t="s">
        <v>4499</v>
      </c>
      <c r="Q100" s="47">
        <v>43721</v>
      </c>
      <c r="R100" s="258"/>
      <c r="S100" s="210"/>
      <c r="T100" s="51">
        <v>19715572</v>
      </c>
      <c r="U100" s="210"/>
      <c r="V100" s="210"/>
      <c r="W100" s="210"/>
      <c r="X100" s="210"/>
      <c r="Y100" s="210"/>
      <c r="Z100" s="294"/>
      <c r="AA100" s="294"/>
      <c r="AB100" s="61"/>
      <c r="AC100" s="294"/>
      <c r="AD100" s="258"/>
      <c r="AE100" s="258"/>
      <c r="AF100" s="258"/>
      <c r="AG100" s="258"/>
    </row>
    <row r="101" spans="1:33" ht="114.75" x14ac:dyDescent="0.25">
      <c r="A101" s="258">
        <f t="shared" si="1"/>
        <v>100</v>
      </c>
      <c r="B101" s="258"/>
      <c r="C101" s="258"/>
      <c r="D101" s="258" t="s">
        <v>1637</v>
      </c>
      <c r="E101" s="32" t="s">
        <v>7883</v>
      </c>
      <c r="F101" s="14" t="s">
        <v>1771</v>
      </c>
      <c r="G101" s="14" t="s">
        <v>1774</v>
      </c>
      <c r="H101" s="258" t="s">
        <v>1770</v>
      </c>
      <c r="I101" s="258"/>
      <c r="J101" s="258"/>
      <c r="K101" s="258"/>
      <c r="L101" s="294" t="s">
        <v>7878</v>
      </c>
      <c r="M101" s="14" t="s">
        <v>1773</v>
      </c>
      <c r="N101" s="258"/>
      <c r="O101" s="258"/>
      <c r="P101" s="294" t="s">
        <v>4498</v>
      </c>
      <c r="Q101" s="258" t="s">
        <v>4497</v>
      </c>
      <c r="R101" s="110" t="s">
        <v>1772</v>
      </c>
      <c r="S101" s="210"/>
      <c r="T101" s="111">
        <v>46610</v>
      </c>
      <c r="U101" s="210"/>
      <c r="V101" s="210"/>
      <c r="W101" s="210"/>
      <c r="X101" s="210"/>
      <c r="Y101" s="210"/>
      <c r="Z101" s="294"/>
      <c r="AA101" s="294"/>
      <c r="AB101" s="61"/>
      <c r="AC101" s="294"/>
      <c r="AD101" s="258"/>
      <c r="AE101" s="258"/>
      <c r="AF101" s="258"/>
      <c r="AG101" s="258"/>
    </row>
    <row r="102" spans="1:33" ht="76.5" x14ac:dyDescent="0.25">
      <c r="A102" s="258">
        <f t="shared" si="1"/>
        <v>101</v>
      </c>
      <c r="B102" s="258"/>
      <c r="C102" s="258"/>
      <c r="D102" s="258" t="s">
        <v>1637</v>
      </c>
      <c r="E102" s="32" t="s">
        <v>7883</v>
      </c>
      <c r="F102" s="14" t="s">
        <v>1776</v>
      </c>
      <c r="G102" s="14" t="s">
        <v>1778</v>
      </c>
      <c r="H102" s="258" t="s">
        <v>1775</v>
      </c>
      <c r="I102" s="258"/>
      <c r="J102" s="258"/>
      <c r="K102" s="258"/>
      <c r="L102" s="294" t="s">
        <v>7878</v>
      </c>
      <c r="M102" s="14" t="s">
        <v>237</v>
      </c>
      <c r="N102" s="258"/>
      <c r="O102" s="258"/>
      <c r="P102" s="258"/>
      <c r="Q102" s="258"/>
      <c r="R102" s="110" t="s">
        <v>1777</v>
      </c>
      <c r="S102" s="210"/>
      <c r="T102" s="111">
        <v>5000000</v>
      </c>
      <c r="U102" s="210"/>
      <c r="V102" s="210"/>
      <c r="W102" s="210"/>
      <c r="X102" s="210"/>
      <c r="Y102" s="210"/>
      <c r="Z102" s="294"/>
      <c r="AA102" s="294"/>
      <c r="AB102" s="61"/>
      <c r="AC102" s="294"/>
      <c r="AD102" s="258"/>
      <c r="AE102" s="258"/>
      <c r="AF102" s="258"/>
      <c r="AG102" s="258"/>
    </row>
    <row r="103" spans="1:33" ht="51" x14ac:dyDescent="0.25">
      <c r="A103" s="258">
        <f t="shared" si="1"/>
        <v>102</v>
      </c>
      <c r="B103" s="294"/>
      <c r="C103" s="258"/>
      <c r="D103" s="258" t="s">
        <v>7881</v>
      </c>
      <c r="E103" s="32" t="s">
        <v>7883</v>
      </c>
      <c r="F103" s="294" t="s">
        <v>6767</v>
      </c>
      <c r="G103" s="294" t="s">
        <v>6768</v>
      </c>
      <c r="H103" s="258" t="s">
        <v>6765</v>
      </c>
      <c r="I103" s="258"/>
      <c r="J103" s="258"/>
      <c r="K103" s="258"/>
      <c r="L103" s="294" t="s">
        <v>7878</v>
      </c>
      <c r="M103" s="294" t="s">
        <v>5433</v>
      </c>
      <c r="N103" s="258"/>
      <c r="O103" s="258"/>
      <c r="P103" s="10" t="s">
        <v>6782</v>
      </c>
      <c r="Q103" s="69" t="s">
        <v>6783</v>
      </c>
      <c r="R103" s="258">
        <v>2651.1</v>
      </c>
      <c r="S103" s="210"/>
      <c r="T103" s="115">
        <v>17594807</v>
      </c>
      <c r="U103" s="210"/>
      <c r="V103" s="210"/>
      <c r="W103" s="210"/>
      <c r="X103" s="210"/>
      <c r="Y103" s="210"/>
      <c r="Z103" s="294" t="s">
        <v>6766</v>
      </c>
      <c r="AA103" s="258" t="s">
        <v>5434</v>
      </c>
    </row>
    <row r="104" spans="1:33" s="55" customFormat="1" ht="51" x14ac:dyDescent="0.25">
      <c r="A104" s="258">
        <f t="shared" si="1"/>
        <v>103</v>
      </c>
      <c r="B104" s="32" t="s">
        <v>5491</v>
      </c>
      <c r="C104" s="258"/>
      <c r="D104" s="258" t="s">
        <v>1637</v>
      </c>
      <c r="E104" s="32" t="s">
        <v>7883</v>
      </c>
      <c r="F104" s="17" t="s">
        <v>5492</v>
      </c>
      <c r="G104" s="294" t="s">
        <v>5708</v>
      </c>
      <c r="H104" s="258" t="s">
        <v>5494</v>
      </c>
      <c r="I104" s="258"/>
      <c r="J104" s="258"/>
      <c r="K104" s="258"/>
      <c r="L104" s="294" t="s">
        <v>7878</v>
      </c>
      <c r="M104" s="294" t="s">
        <v>5493</v>
      </c>
      <c r="N104" s="258"/>
      <c r="O104" s="258"/>
      <c r="P104" s="294" t="s">
        <v>5707</v>
      </c>
      <c r="Q104" s="258" t="s">
        <v>4382</v>
      </c>
      <c r="R104" s="20" t="s">
        <v>5495</v>
      </c>
      <c r="S104" s="258"/>
      <c r="T104" s="51">
        <v>161700</v>
      </c>
      <c r="U104" s="258"/>
      <c r="V104" s="258"/>
      <c r="W104" s="258"/>
      <c r="X104" s="258"/>
      <c r="Y104" s="258"/>
      <c r="Z104" s="294"/>
      <c r="AA104" s="258" t="s">
        <v>5434</v>
      </c>
    </row>
    <row r="105" spans="1:33" s="55" customFormat="1" ht="51" x14ac:dyDescent="0.25">
      <c r="A105" s="258">
        <f t="shared" si="1"/>
        <v>104</v>
      </c>
      <c r="B105" s="32" t="s">
        <v>5496</v>
      </c>
      <c r="C105" s="258"/>
      <c r="D105" s="258" t="s">
        <v>1637</v>
      </c>
      <c r="E105" s="32" t="s">
        <v>7883</v>
      </c>
      <c r="F105" s="17" t="s">
        <v>5497</v>
      </c>
      <c r="G105" s="294" t="s">
        <v>5704</v>
      </c>
      <c r="H105" s="258" t="s">
        <v>5498</v>
      </c>
      <c r="I105" s="258"/>
      <c r="J105" s="258"/>
      <c r="K105" s="258"/>
      <c r="L105" s="294" t="s">
        <v>7878</v>
      </c>
      <c r="M105" s="294" t="s">
        <v>5493</v>
      </c>
      <c r="N105" s="258"/>
      <c r="O105" s="258"/>
      <c r="P105" s="294" t="s">
        <v>5693</v>
      </c>
      <c r="Q105" s="258" t="s">
        <v>4374</v>
      </c>
      <c r="R105" s="20" t="s">
        <v>5499</v>
      </c>
      <c r="S105" s="258"/>
      <c r="T105" s="22">
        <v>173570</v>
      </c>
      <c r="U105" s="258"/>
      <c r="V105" s="258"/>
      <c r="W105" s="258"/>
      <c r="X105" s="258"/>
      <c r="Y105" s="258"/>
      <c r="Z105" s="294"/>
      <c r="AA105" s="258" t="s">
        <v>5434</v>
      </c>
    </row>
    <row r="106" spans="1:33" s="55" customFormat="1" ht="51" x14ac:dyDescent="0.25">
      <c r="A106" s="258">
        <f t="shared" si="1"/>
        <v>105</v>
      </c>
      <c r="B106" s="32" t="s">
        <v>5500</v>
      </c>
      <c r="C106" s="258"/>
      <c r="D106" s="258" t="s">
        <v>1637</v>
      </c>
      <c r="E106" s="32" t="s">
        <v>7883</v>
      </c>
      <c r="F106" s="17" t="s">
        <v>5501</v>
      </c>
      <c r="G106" s="294" t="s">
        <v>5698</v>
      </c>
      <c r="H106" s="258" t="s">
        <v>5502</v>
      </c>
      <c r="I106" s="258"/>
      <c r="J106" s="258"/>
      <c r="K106" s="258"/>
      <c r="L106" s="294" t="s">
        <v>7878</v>
      </c>
      <c r="M106" s="294" t="s">
        <v>5493</v>
      </c>
      <c r="N106" s="258"/>
      <c r="O106" s="258"/>
      <c r="P106" s="294" t="s">
        <v>5694</v>
      </c>
      <c r="Q106" s="258" t="s">
        <v>4385</v>
      </c>
      <c r="R106" s="20" t="s">
        <v>5503</v>
      </c>
      <c r="S106" s="258"/>
      <c r="T106" s="22">
        <v>226110</v>
      </c>
      <c r="U106" s="258"/>
      <c r="V106" s="258"/>
      <c r="W106" s="258"/>
      <c r="X106" s="258"/>
      <c r="Y106" s="258"/>
      <c r="Z106" s="294"/>
      <c r="AA106" s="258" t="s">
        <v>5434</v>
      </c>
    </row>
    <row r="107" spans="1:33" s="55" customFormat="1" ht="51" x14ac:dyDescent="0.25">
      <c r="A107" s="258">
        <f t="shared" si="1"/>
        <v>106</v>
      </c>
      <c r="B107" s="258"/>
      <c r="C107" s="258"/>
      <c r="D107" s="258" t="s">
        <v>1637</v>
      </c>
      <c r="E107" s="32" t="s">
        <v>7883</v>
      </c>
      <c r="F107" s="294" t="s">
        <v>5504</v>
      </c>
      <c r="G107" s="294" t="s">
        <v>5699</v>
      </c>
      <c r="H107" s="258" t="s">
        <v>5505</v>
      </c>
      <c r="I107" s="258"/>
      <c r="J107" s="258"/>
      <c r="K107" s="258"/>
      <c r="L107" s="294" t="s">
        <v>7878</v>
      </c>
      <c r="M107" s="294" t="s">
        <v>5493</v>
      </c>
      <c r="N107" s="258"/>
      <c r="O107" s="258"/>
      <c r="P107" s="294" t="s">
        <v>5695</v>
      </c>
      <c r="Q107" s="258" t="s">
        <v>4411</v>
      </c>
      <c r="R107" s="258" t="s">
        <v>5506</v>
      </c>
      <c r="S107" s="258"/>
      <c r="T107" s="51">
        <v>248148</v>
      </c>
      <c r="U107" s="258"/>
      <c r="V107" s="258"/>
      <c r="W107" s="258"/>
      <c r="X107" s="258"/>
      <c r="Y107" s="258"/>
      <c r="Z107" s="294"/>
      <c r="AA107" s="258" t="s">
        <v>5434</v>
      </c>
    </row>
    <row r="108" spans="1:33" s="55" customFormat="1" ht="51" x14ac:dyDescent="0.25">
      <c r="A108" s="258">
        <f t="shared" si="1"/>
        <v>107</v>
      </c>
      <c r="B108" s="258"/>
      <c r="C108" s="258"/>
      <c r="D108" s="258" t="s">
        <v>1637</v>
      </c>
      <c r="E108" s="32" t="s">
        <v>7883</v>
      </c>
      <c r="F108" s="258" t="s">
        <v>5507</v>
      </c>
      <c r="G108" s="294" t="s">
        <v>5700</v>
      </c>
      <c r="H108" s="258" t="s">
        <v>5508</v>
      </c>
      <c r="I108" s="258"/>
      <c r="J108" s="258"/>
      <c r="K108" s="258"/>
      <c r="L108" s="294" t="s">
        <v>7878</v>
      </c>
      <c r="M108" s="294" t="s">
        <v>5493</v>
      </c>
      <c r="N108" s="258"/>
      <c r="O108" s="258"/>
      <c r="P108" s="294" t="s">
        <v>5696</v>
      </c>
      <c r="Q108" s="258" t="s">
        <v>5697</v>
      </c>
      <c r="R108" s="258" t="s">
        <v>5509</v>
      </c>
      <c r="S108" s="258"/>
      <c r="T108" s="51">
        <v>251156</v>
      </c>
      <c r="U108" s="258"/>
      <c r="V108" s="258"/>
      <c r="W108" s="258"/>
      <c r="X108" s="258"/>
      <c r="Y108" s="258"/>
      <c r="Z108" s="294"/>
      <c r="AA108" s="258" t="s">
        <v>5434</v>
      </c>
    </row>
    <row r="109" spans="1:33" s="55" customFormat="1" ht="51" x14ac:dyDescent="0.25">
      <c r="A109" s="258">
        <f t="shared" si="1"/>
        <v>108</v>
      </c>
      <c r="B109" s="32" t="s">
        <v>5510</v>
      </c>
      <c r="C109" s="258"/>
      <c r="D109" s="258" t="s">
        <v>1637</v>
      </c>
      <c r="E109" s="32" t="s">
        <v>7883</v>
      </c>
      <c r="F109" s="294" t="s">
        <v>5702</v>
      </c>
      <c r="G109" s="294" t="s">
        <v>5701</v>
      </c>
      <c r="H109" s="258" t="s">
        <v>5511</v>
      </c>
      <c r="I109" s="258"/>
      <c r="J109" s="258"/>
      <c r="K109" s="258"/>
      <c r="L109" s="294" t="s">
        <v>7878</v>
      </c>
      <c r="M109" s="294" t="s">
        <v>5493</v>
      </c>
      <c r="N109" s="258"/>
      <c r="O109" s="258"/>
      <c r="P109" s="294" t="s">
        <v>5703</v>
      </c>
      <c r="Q109" s="258" t="s">
        <v>4382</v>
      </c>
      <c r="R109" s="20" t="s">
        <v>5512</v>
      </c>
      <c r="S109" s="258"/>
      <c r="T109" s="22">
        <v>324680</v>
      </c>
      <c r="U109" s="258"/>
      <c r="V109" s="258"/>
      <c r="W109" s="258"/>
      <c r="X109" s="258"/>
      <c r="Y109" s="258"/>
      <c r="Z109" s="294"/>
      <c r="AA109" s="258" t="s">
        <v>5434</v>
      </c>
    </row>
    <row r="110" spans="1:33" s="55" customFormat="1" ht="112.5" customHeight="1" x14ac:dyDescent="0.25">
      <c r="A110" s="258">
        <f t="shared" si="1"/>
        <v>109</v>
      </c>
      <c r="B110" s="32"/>
      <c r="C110" s="258"/>
      <c r="D110" s="258" t="s">
        <v>1637</v>
      </c>
      <c r="E110" s="32" t="s">
        <v>7883</v>
      </c>
      <c r="F110" s="53" t="s">
        <v>5513</v>
      </c>
      <c r="G110" s="294" t="s">
        <v>5706</v>
      </c>
      <c r="H110" s="294" t="s">
        <v>5705</v>
      </c>
      <c r="I110" s="294"/>
      <c r="J110" s="294"/>
      <c r="K110" s="294"/>
      <c r="L110" s="294" t="s">
        <v>7878</v>
      </c>
      <c r="M110" s="294" t="s">
        <v>5691</v>
      </c>
      <c r="N110" s="294"/>
      <c r="O110" s="294"/>
      <c r="P110" s="294" t="s">
        <v>5692</v>
      </c>
      <c r="Q110" s="11">
        <v>41450</v>
      </c>
      <c r="R110" s="258" t="s">
        <v>5514</v>
      </c>
      <c r="S110" s="258"/>
      <c r="T110" s="292">
        <v>820674.68</v>
      </c>
      <c r="U110" s="258"/>
      <c r="V110" s="258"/>
      <c r="W110" s="258"/>
      <c r="X110" s="258"/>
      <c r="Y110" s="258"/>
      <c r="Z110" s="294"/>
      <c r="AA110" s="258" t="s">
        <v>5434</v>
      </c>
    </row>
    <row r="111" spans="1:33" ht="63.75" x14ac:dyDescent="0.25">
      <c r="A111" s="258">
        <f t="shared" si="1"/>
        <v>110</v>
      </c>
      <c r="B111" s="46"/>
      <c r="C111" s="78" t="s">
        <v>5709</v>
      </c>
      <c r="D111" s="78" t="s">
        <v>7881</v>
      </c>
      <c r="E111" s="32" t="s">
        <v>7883</v>
      </c>
      <c r="F111" s="294" t="s">
        <v>5710</v>
      </c>
      <c r="G111" s="76" t="s">
        <v>5712</v>
      </c>
      <c r="H111" s="294" t="s">
        <v>5713</v>
      </c>
      <c r="I111" s="294"/>
      <c r="J111" s="294"/>
      <c r="K111" s="294"/>
      <c r="L111" s="294" t="s">
        <v>7878</v>
      </c>
      <c r="M111" s="76" t="s">
        <v>5711</v>
      </c>
      <c r="N111" s="294"/>
      <c r="O111" s="294"/>
      <c r="P111" s="258" t="s">
        <v>5716</v>
      </c>
      <c r="Q111" s="11">
        <v>39008</v>
      </c>
      <c r="R111" s="258" t="s">
        <v>5714</v>
      </c>
      <c r="S111" s="210"/>
      <c r="T111" s="126">
        <v>32114756.300000001</v>
      </c>
      <c r="U111" s="210"/>
      <c r="V111" s="210"/>
      <c r="W111" s="210"/>
      <c r="X111" s="210"/>
      <c r="Y111" s="210"/>
      <c r="Z111" s="294"/>
      <c r="AA111" s="294" t="s">
        <v>5715</v>
      </c>
    </row>
    <row r="112" spans="1:33" ht="153" x14ac:dyDescent="0.25">
      <c r="A112" s="258">
        <f t="shared" si="1"/>
        <v>111</v>
      </c>
      <c r="B112" s="46"/>
      <c r="C112" s="258"/>
      <c r="D112" s="78" t="s">
        <v>7881</v>
      </c>
      <c r="E112" s="32" t="s">
        <v>7883</v>
      </c>
      <c r="F112" s="294" t="s">
        <v>5826</v>
      </c>
      <c r="G112" s="294" t="s">
        <v>5828</v>
      </c>
      <c r="H112" s="294" t="s">
        <v>5825</v>
      </c>
      <c r="I112" s="294"/>
      <c r="J112" s="294"/>
      <c r="K112" s="294"/>
      <c r="L112" s="294" t="s">
        <v>7878</v>
      </c>
      <c r="M112" s="294" t="s">
        <v>5827</v>
      </c>
      <c r="N112" s="294"/>
      <c r="O112" s="294"/>
      <c r="P112" s="258" t="s">
        <v>5831</v>
      </c>
      <c r="Q112" s="294" t="s">
        <v>5832</v>
      </c>
      <c r="R112" s="294" t="s">
        <v>5829</v>
      </c>
      <c r="S112" s="210"/>
      <c r="T112" s="292">
        <v>682700</v>
      </c>
      <c r="U112" s="210"/>
      <c r="V112" s="210"/>
      <c r="W112" s="210"/>
      <c r="X112" s="210"/>
      <c r="Y112" s="210"/>
      <c r="Z112" s="294"/>
      <c r="AA112" s="294" t="s">
        <v>5830</v>
      </c>
    </row>
    <row r="113" spans="1:29" ht="89.25" x14ac:dyDescent="0.25">
      <c r="A113" s="258">
        <f t="shared" si="1"/>
        <v>112</v>
      </c>
      <c r="B113" s="113"/>
      <c r="C113" s="258">
        <v>22</v>
      </c>
      <c r="D113" s="78" t="s">
        <v>7881</v>
      </c>
      <c r="E113" s="32" t="s">
        <v>7883</v>
      </c>
      <c r="F113" s="294" t="s">
        <v>5874</v>
      </c>
      <c r="G113" s="10" t="s">
        <v>6775</v>
      </c>
      <c r="H113" s="294" t="s">
        <v>6094</v>
      </c>
      <c r="I113" s="294"/>
      <c r="J113" s="294"/>
      <c r="K113" s="294"/>
      <c r="L113" s="294" t="s">
        <v>7878</v>
      </c>
      <c r="M113" s="294" t="s">
        <v>5875</v>
      </c>
      <c r="N113" s="294"/>
      <c r="O113" s="294"/>
      <c r="P113" s="10" t="s">
        <v>6776</v>
      </c>
      <c r="Q113" s="69" t="s">
        <v>4466</v>
      </c>
      <c r="R113" s="258">
        <v>436.9</v>
      </c>
      <c r="S113" s="210"/>
      <c r="T113" s="112">
        <v>2114773.7599999998</v>
      </c>
      <c r="U113" s="210"/>
      <c r="V113" s="210"/>
      <c r="W113" s="210"/>
      <c r="X113" s="210"/>
      <c r="Y113" s="210"/>
      <c r="Z113" s="294"/>
      <c r="AA113" s="258"/>
    </row>
    <row r="114" spans="1:29" ht="89.25" x14ac:dyDescent="0.25">
      <c r="A114" s="258">
        <f t="shared" si="1"/>
        <v>113</v>
      </c>
      <c r="B114" s="127"/>
      <c r="C114" s="294">
        <v>23</v>
      </c>
      <c r="D114" s="78" t="s">
        <v>7881</v>
      </c>
      <c r="E114" s="32" t="s">
        <v>7883</v>
      </c>
      <c r="F114" s="294" t="s">
        <v>5876</v>
      </c>
      <c r="G114" s="294" t="s">
        <v>6096</v>
      </c>
      <c r="H114" s="258" t="s">
        <v>6095</v>
      </c>
      <c r="I114" s="258"/>
      <c r="J114" s="258"/>
      <c r="K114" s="258"/>
      <c r="L114" s="294" t="s">
        <v>7878</v>
      </c>
      <c r="M114" s="294" t="s">
        <v>5877</v>
      </c>
      <c r="N114" s="258"/>
      <c r="O114" s="258"/>
      <c r="P114" s="10" t="s">
        <v>6097</v>
      </c>
      <c r="Q114" s="69" t="s">
        <v>4529</v>
      </c>
      <c r="R114" s="258">
        <v>1298</v>
      </c>
      <c r="S114" s="210"/>
      <c r="T114" s="112">
        <f>1239800+1368724</f>
        <v>2608524</v>
      </c>
      <c r="U114" s="210"/>
      <c r="V114" s="210"/>
      <c r="W114" s="210"/>
      <c r="X114" s="210"/>
      <c r="Y114" s="210"/>
      <c r="Z114" s="294"/>
      <c r="AA114" s="258"/>
    </row>
    <row r="115" spans="1:29" ht="76.5" x14ac:dyDescent="0.25">
      <c r="A115" s="258">
        <f t="shared" si="1"/>
        <v>114</v>
      </c>
      <c r="B115" s="127"/>
      <c r="C115" s="294">
        <v>137</v>
      </c>
      <c r="D115" s="78" t="s">
        <v>7881</v>
      </c>
      <c r="E115" s="32" t="s">
        <v>7883</v>
      </c>
      <c r="F115" s="294" t="s">
        <v>5878</v>
      </c>
      <c r="G115" s="294" t="s">
        <v>6100</v>
      </c>
      <c r="H115" s="258" t="s">
        <v>6098</v>
      </c>
      <c r="I115" s="258"/>
      <c r="J115" s="258"/>
      <c r="K115" s="258"/>
      <c r="L115" s="294" t="s">
        <v>7878</v>
      </c>
      <c r="M115" s="294" t="s">
        <v>5879</v>
      </c>
      <c r="N115" s="258"/>
      <c r="O115" s="258"/>
      <c r="P115" s="258" t="s">
        <v>6099</v>
      </c>
      <c r="Q115" s="47">
        <v>39200</v>
      </c>
      <c r="R115" s="258">
        <v>978.8</v>
      </c>
      <c r="S115" s="210"/>
      <c r="T115" s="112">
        <v>4433000</v>
      </c>
      <c r="U115" s="210"/>
      <c r="V115" s="210"/>
      <c r="W115" s="210"/>
      <c r="X115" s="210"/>
      <c r="Y115" s="210"/>
      <c r="Z115" s="294"/>
      <c r="AA115" s="258"/>
    </row>
    <row r="116" spans="1:29" ht="76.5" x14ac:dyDescent="0.25">
      <c r="A116" s="258">
        <f t="shared" si="1"/>
        <v>115</v>
      </c>
      <c r="B116" s="127"/>
      <c r="C116" s="258">
        <v>30</v>
      </c>
      <c r="D116" s="78" t="s">
        <v>7881</v>
      </c>
      <c r="E116" s="32" t="s">
        <v>7883</v>
      </c>
      <c r="F116" s="294" t="s">
        <v>5880</v>
      </c>
      <c r="G116" s="294" t="s">
        <v>6101</v>
      </c>
      <c r="H116" s="258" t="s">
        <v>6102</v>
      </c>
      <c r="I116" s="258"/>
      <c r="J116" s="258"/>
      <c r="K116" s="258"/>
      <c r="L116" s="294" t="s">
        <v>7878</v>
      </c>
      <c r="M116" s="294" t="s">
        <v>5881</v>
      </c>
      <c r="N116" s="258"/>
      <c r="O116" s="258"/>
      <c r="P116" s="10" t="s">
        <v>6777</v>
      </c>
      <c r="Q116" s="69" t="s">
        <v>4529</v>
      </c>
      <c r="R116" s="258"/>
      <c r="S116" s="210"/>
      <c r="T116" s="112">
        <v>352700</v>
      </c>
      <c r="U116" s="210"/>
      <c r="V116" s="210"/>
      <c r="W116" s="210"/>
      <c r="X116" s="210"/>
      <c r="Y116" s="210"/>
      <c r="Z116" s="294"/>
      <c r="AA116" s="258"/>
    </row>
    <row r="117" spans="1:29" ht="76.5" x14ac:dyDescent="0.25">
      <c r="A117" s="258">
        <f t="shared" si="1"/>
        <v>116</v>
      </c>
      <c r="B117" s="127"/>
      <c r="C117" s="258">
        <v>26</v>
      </c>
      <c r="D117" s="78" t="s">
        <v>7881</v>
      </c>
      <c r="E117" s="32" t="s">
        <v>7883</v>
      </c>
      <c r="F117" s="294" t="s">
        <v>5882</v>
      </c>
      <c r="G117" s="294" t="s">
        <v>6100</v>
      </c>
      <c r="H117" s="258" t="s">
        <v>6103</v>
      </c>
      <c r="I117" s="258"/>
      <c r="J117" s="258"/>
      <c r="K117" s="258"/>
      <c r="L117" s="294" t="s">
        <v>7878</v>
      </c>
      <c r="M117" s="294" t="s">
        <v>5883</v>
      </c>
      <c r="N117" s="258"/>
      <c r="O117" s="258"/>
      <c r="P117" s="10" t="s">
        <v>6778</v>
      </c>
      <c r="Q117" s="69" t="s">
        <v>4529</v>
      </c>
      <c r="R117" s="258">
        <v>768</v>
      </c>
      <c r="S117" s="210"/>
      <c r="T117" s="112">
        <v>469500</v>
      </c>
      <c r="U117" s="210"/>
      <c r="V117" s="210"/>
      <c r="W117" s="210"/>
      <c r="X117" s="210"/>
      <c r="Y117" s="210"/>
      <c r="Z117" s="294"/>
      <c r="AA117" s="258"/>
    </row>
    <row r="118" spans="1:29" ht="76.5" x14ac:dyDescent="0.25">
      <c r="A118" s="258">
        <f t="shared" si="1"/>
        <v>117</v>
      </c>
      <c r="B118" s="127"/>
      <c r="C118" s="294">
        <v>27</v>
      </c>
      <c r="D118" s="78" t="s">
        <v>7881</v>
      </c>
      <c r="E118" s="32" t="s">
        <v>7883</v>
      </c>
      <c r="F118" s="294" t="s">
        <v>5884</v>
      </c>
      <c r="G118" s="294" t="s">
        <v>6100</v>
      </c>
      <c r="H118" s="258" t="s">
        <v>6104</v>
      </c>
      <c r="I118" s="258"/>
      <c r="J118" s="258"/>
      <c r="K118" s="258"/>
      <c r="L118" s="294" t="s">
        <v>7878</v>
      </c>
      <c r="M118" s="294" t="s">
        <v>5881</v>
      </c>
      <c r="N118" s="258"/>
      <c r="O118" s="258"/>
      <c r="P118" s="10" t="s">
        <v>6779</v>
      </c>
      <c r="Q118" s="69" t="s">
        <v>4529</v>
      </c>
      <c r="R118" s="258">
        <v>40.5</v>
      </c>
      <c r="S118" s="210"/>
      <c r="T118" s="112">
        <v>123400</v>
      </c>
      <c r="U118" s="210"/>
      <c r="V118" s="210"/>
      <c r="W118" s="210"/>
      <c r="X118" s="210"/>
      <c r="Y118" s="210"/>
      <c r="Z118" s="294"/>
      <c r="AA118" s="258"/>
    </row>
    <row r="119" spans="1:29" ht="76.5" x14ac:dyDescent="0.25">
      <c r="A119" s="258">
        <f t="shared" si="1"/>
        <v>118</v>
      </c>
      <c r="B119" s="127"/>
      <c r="C119" s="258">
        <v>28</v>
      </c>
      <c r="D119" s="78" t="s">
        <v>7881</v>
      </c>
      <c r="E119" s="32" t="s">
        <v>7883</v>
      </c>
      <c r="F119" s="294" t="s">
        <v>5885</v>
      </c>
      <c r="G119" s="294" t="s">
        <v>6100</v>
      </c>
      <c r="H119" s="258" t="s">
        <v>6105</v>
      </c>
      <c r="I119" s="258"/>
      <c r="J119" s="258"/>
      <c r="K119" s="258"/>
      <c r="L119" s="294" t="s">
        <v>7878</v>
      </c>
      <c r="M119" s="294" t="s">
        <v>5883</v>
      </c>
      <c r="N119" s="258"/>
      <c r="O119" s="258"/>
      <c r="P119" s="10" t="s">
        <v>6780</v>
      </c>
      <c r="Q119" s="69" t="s">
        <v>6781</v>
      </c>
      <c r="R119" s="258">
        <v>38</v>
      </c>
      <c r="S119" s="210"/>
      <c r="T119" s="112">
        <v>364700</v>
      </c>
      <c r="U119" s="210"/>
      <c r="V119" s="210"/>
      <c r="W119" s="210"/>
      <c r="X119" s="210"/>
      <c r="Y119" s="210"/>
      <c r="Z119" s="294"/>
      <c r="AA119" s="258"/>
    </row>
    <row r="120" spans="1:29" ht="76.5" x14ac:dyDescent="0.25">
      <c r="A120" s="258">
        <f t="shared" si="1"/>
        <v>119</v>
      </c>
      <c r="B120" s="113"/>
      <c r="C120" s="294">
        <v>31</v>
      </c>
      <c r="D120" s="78" t="s">
        <v>7881</v>
      </c>
      <c r="E120" s="32" t="s">
        <v>7883</v>
      </c>
      <c r="F120" s="294" t="s">
        <v>5886</v>
      </c>
      <c r="G120" s="294" t="s">
        <v>6108</v>
      </c>
      <c r="H120" s="258" t="s">
        <v>6106</v>
      </c>
      <c r="I120" s="258"/>
      <c r="J120" s="258"/>
      <c r="K120" s="258"/>
      <c r="L120" s="294" t="s">
        <v>7878</v>
      </c>
      <c r="M120" s="294" t="s">
        <v>5887</v>
      </c>
      <c r="N120" s="258"/>
      <c r="O120" s="258"/>
      <c r="P120" s="258" t="s">
        <v>6107</v>
      </c>
      <c r="Q120" s="258" t="s">
        <v>4466</v>
      </c>
      <c r="R120" s="258">
        <v>285.8</v>
      </c>
      <c r="S120" s="210"/>
      <c r="T120" s="112">
        <v>3657768.36</v>
      </c>
      <c r="U120" s="210"/>
      <c r="V120" s="210"/>
      <c r="W120" s="210"/>
      <c r="X120" s="210"/>
      <c r="Y120" s="210"/>
      <c r="Z120" s="294"/>
      <c r="AA120" s="258"/>
    </row>
    <row r="121" spans="1:29" ht="76.5" x14ac:dyDescent="0.25">
      <c r="A121" s="258">
        <f t="shared" si="1"/>
        <v>120</v>
      </c>
      <c r="B121" s="113"/>
      <c r="C121" s="258">
        <v>32</v>
      </c>
      <c r="D121" s="78" t="s">
        <v>7881</v>
      </c>
      <c r="E121" s="32" t="s">
        <v>7883</v>
      </c>
      <c r="F121" s="294" t="s">
        <v>5888</v>
      </c>
      <c r="G121" s="294" t="s">
        <v>6111</v>
      </c>
      <c r="H121" s="258" t="s">
        <v>6109</v>
      </c>
      <c r="I121" s="258"/>
      <c r="J121" s="258"/>
      <c r="K121" s="258"/>
      <c r="L121" s="294" t="s">
        <v>7878</v>
      </c>
      <c r="M121" s="294" t="s">
        <v>5889</v>
      </c>
      <c r="N121" s="258"/>
      <c r="O121" s="258"/>
      <c r="P121" s="294" t="s">
        <v>6110</v>
      </c>
      <c r="Q121" s="47">
        <v>40385</v>
      </c>
      <c r="R121" s="258">
        <v>10.7</v>
      </c>
      <c r="S121" s="210"/>
      <c r="T121" s="112">
        <v>59450</v>
      </c>
      <c r="U121" s="210"/>
      <c r="V121" s="210"/>
      <c r="W121" s="210"/>
      <c r="X121" s="210"/>
      <c r="Y121" s="210"/>
      <c r="Z121" s="294"/>
      <c r="AA121" s="258"/>
    </row>
    <row r="122" spans="1:29" s="55" customFormat="1" ht="114.75" x14ac:dyDescent="0.25">
      <c r="A122" s="258">
        <f t="shared" si="1"/>
        <v>121</v>
      </c>
      <c r="B122" s="113"/>
      <c r="C122" s="258"/>
      <c r="D122" s="78" t="s">
        <v>7881</v>
      </c>
      <c r="E122" s="32" t="s">
        <v>7883</v>
      </c>
      <c r="F122" s="294" t="s">
        <v>5863</v>
      </c>
      <c r="G122" s="294" t="s">
        <v>6112</v>
      </c>
      <c r="H122" s="294" t="s">
        <v>5865</v>
      </c>
      <c r="I122" s="294"/>
      <c r="J122" s="294"/>
      <c r="K122" s="294"/>
      <c r="L122" s="294" t="s">
        <v>7878</v>
      </c>
      <c r="M122" s="294" t="s">
        <v>5864</v>
      </c>
      <c r="N122" s="294"/>
      <c r="O122" s="294"/>
      <c r="P122" s="294" t="s">
        <v>6114</v>
      </c>
      <c r="Q122" s="258" t="s">
        <v>6115</v>
      </c>
      <c r="R122" s="258">
        <v>29.9</v>
      </c>
      <c r="S122" s="258"/>
      <c r="T122" s="112">
        <v>918839.06</v>
      </c>
      <c r="U122" s="258"/>
      <c r="V122" s="258"/>
      <c r="W122" s="258"/>
      <c r="X122" s="258"/>
      <c r="Y122" s="258"/>
      <c r="Z122" s="294" t="s">
        <v>6113</v>
      </c>
      <c r="AA122" s="47">
        <v>41215</v>
      </c>
      <c r="AB122" s="31"/>
      <c r="AC122" s="31"/>
    </row>
    <row r="123" spans="1:29" ht="51" x14ac:dyDescent="0.25">
      <c r="A123" s="258">
        <f t="shared" si="1"/>
        <v>122</v>
      </c>
      <c r="B123" s="46"/>
      <c r="C123" s="258"/>
      <c r="D123" s="78" t="s">
        <v>7881</v>
      </c>
      <c r="E123" s="32" t="s">
        <v>7883</v>
      </c>
      <c r="F123" s="294" t="s">
        <v>6117</v>
      </c>
      <c r="G123" s="294" t="s">
        <v>6118</v>
      </c>
      <c r="H123" s="294" t="s">
        <v>6116</v>
      </c>
      <c r="I123" s="294"/>
      <c r="J123" s="294"/>
      <c r="K123" s="294"/>
      <c r="L123" s="294" t="s">
        <v>7878</v>
      </c>
      <c r="M123" s="294" t="s">
        <v>6121</v>
      </c>
      <c r="N123" s="294"/>
      <c r="O123" s="294"/>
      <c r="P123" s="294" t="s">
        <v>6119</v>
      </c>
      <c r="Q123" s="258" t="s">
        <v>4466</v>
      </c>
      <c r="R123" s="258">
        <v>54.2</v>
      </c>
      <c r="S123" s="210"/>
      <c r="T123" s="99">
        <v>504989</v>
      </c>
      <c r="U123" s="210"/>
      <c r="V123" s="210"/>
      <c r="W123" s="210"/>
      <c r="X123" s="210"/>
      <c r="Y123" s="210"/>
      <c r="Z123" s="294" t="s">
        <v>6120</v>
      </c>
      <c r="AA123" s="258"/>
    </row>
    <row r="124" spans="1:29" ht="51" x14ac:dyDescent="0.25">
      <c r="A124" s="258">
        <f t="shared" si="1"/>
        <v>123</v>
      </c>
      <c r="B124" s="46"/>
      <c r="C124" s="258"/>
      <c r="D124" s="78" t="s">
        <v>7881</v>
      </c>
      <c r="E124" s="32" t="s">
        <v>7883</v>
      </c>
      <c r="F124" s="43" t="s">
        <v>6746</v>
      </c>
      <c r="G124" s="294" t="s">
        <v>6755</v>
      </c>
      <c r="H124" s="294" t="s">
        <v>6754</v>
      </c>
      <c r="I124" s="294"/>
      <c r="J124" s="294"/>
      <c r="K124" s="294"/>
      <c r="L124" s="294" t="s">
        <v>7878</v>
      </c>
      <c r="M124" s="75" t="s">
        <v>6747</v>
      </c>
      <c r="N124" s="294"/>
      <c r="O124" s="294"/>
      <c r="P124" s="294" t="s">
        <v>6753</v>
      </c>
      <c r="Q124" s="258" t="s">
        <v>4521</v>
      </c>
      <c r="R124" s="46">
        <v>174.7</v>
      </c>
      <c r="S124" s="210"/>
      <c r="T124" s="75">
        <v>58454.51</v>
      </c>
      <c r="U124" s="210"/>
      <c r="V124" s="210"/>
      <c r="W124" s="210"/>
      <c r="X124" s="210"/>
      <c r="Y124" s="210"/>
      <c r="Z124" s="294" t="s">
        <v>6748</v>
      </c>
      <c r="AA124" s="258"/>
    </row>
    <row r="125" spans="1:29" ht="255" x14ac:dyDescent="0.25">
      <c r="A125" s="258">
        <f t="shared" si="1"/>
        <v>124</v>
      </c>
      <c r="B125" s="46"/>
      <c r="C125" s="258"/>
      <c r="D125" s="78" t="s">
        <v>7881</v>
      </c>
      <c r="E125" s="32" t="s">
        <v>7883</v>
      </c>
      <c r="F125" s="294" t="s">
        <v>6749</v>
      </c>
      <c r="G125" s="294" t="s">
        <v>6751</v>
      </c>
      <c r="H125" s="294" t="s">
        <v>6750</v>
      </c>
      <c r="I125" s="294"/>
      <c r="J125" s="294"/>
      <c r="K125" s="294"/>
      <c r="L125" s="294" t="s">
        <v>7878</v>
      </c>
      <c r="M125" s="294" t="s">
        <v>7605</v>
      </c>
      <c r="N125" s="294"/>
      <c r="O125" s="294"/>
      <c r="P125" s="10" t="s">
        <v>6786</v>
      </c>
      <c r="Q125" s="69" t="s">
        <v>6787</v>
      </c>
      <c r="R125" s="46">
        <v>527.6</v>
      </c>
      <c r="S125" s="210"/>
      <c r="T125" s="292">
        <v>57971936.100000001</v>
      </c>
      <c r="U125" s="210"/>
      <c r="V125" s="210"/>
      <c r="W125" s="210"/>
      <c r="X125" s="210"/>
      <c r="Y125" s="210"/>
      <c r="Z125" s="294" t="s">
        <v>6748</v>
      </c>
      <c r="AA125" s="294" t="s">
        <v>6752</v>
      </c>
    </row>
    <row r="126" spans="1:29" s="55" customFormat="1" ht="63.75" x14ac:dyDescent="0.25">
      <c r="A126" s="258">
        <f t="shared" si="1"/>
        <v>125</v>
      </c>
      <c r="B126" s="258"/>
      <c r="C126" s="76"/>
      <c r="D126" s="76" t="s">
        <v>1637</v>
      </c>
      <c r="E126" s="32" t="s">
        <v>7883</v>
      </c>
      <c r="F126" s="294" t="s">
        <v>6771</v>
      </c>
      <c r="G126" s="294" t="s">
        <v>6770</v>
      </c>
      <c r="H126" s="258" t="s">
        <v>6769</v>
      </c>
      <c r="I126" s="258"/>
      <c r="J126" s="258"/>
      <c r="K126" s="258"/>
      <c r="L126" s="294" t="s">
        <v>7878</v>
      </c>
      <c r="M126" s="294" t="s">
        <v>6760</v>
      </c>
      <c r="N126" s="258"/>
      <c r="O126" s="258"/>
      <c r="P126" s="10" t="s">
        <v>6784</v>
      </c>
      <c r="Q126" s="69" t="s">
        <v>6785</v>
      </c>
      <c r="R126" s="258"/>
      <c r="S126" s="258"/>
      <c r="T126" s="292">
        <v>3927965.93</v>
      </c>
      <c r="U126" s="258"/>
      <c r="V126" s="258"/>
      <c r="W126" s="258"/>
      <c r="X126" s="258"/>
      <c r="Y126" s="258"/>
      <c r="Z126" s="294"/>
      <c r="AA126" s="258"/>
    </row>
    <row r="127" spans="1:29" s="324" customFormat="1" ht="51" x14ac:dyDescent="0.25">
      <c r="A127" s="258">
        <f t="shared" si="1"/>
        <v>126</v>
      </c>
      <c r="B127" s="96"/>
      <c r="C127" s="210"/>
      <c r="D127" s="191" t="s">
        <v>1637</v>
      </c>
      <c r="E127" s="32" t="s">
        <v>7883</v>
      </c>
      <c r="F127" s="345" t="s">
        <v>5515</v>
      </c>
      <c r="G127" s="294" t="s">
        <v>5517</v>
      </c>
      <c r="H127" s="211" t="s">
        <v>7013</v>
      </c>
      <c r="I127" s="210"/>
      <c r="J127" s="210"/>
      <c r="K127" s="210"/>
      <c r="L127" s="294" t="s">
        <v>7878</v>
      </c>
      <c r="M127" s="343" t="s">
        <v>5516</v>
      </c>
      <c r="N127" s="210"/>
      <c r="O127" s="210"/>
      <c r="P127" s="348" t="s">
        <v>7012</v>
      </c>
      <c r="Q127" s="349" t="s">
        <v>7895</v>
      </c>
      <c r="R127" s="293">
        <v>1.1000000000000001</v>
      </c>
      <c r="S127" s="210"/>
      <c r="T127" s="347">
        <f>53727+31325000</f>
        <v>31378727</v>
      </c>
      <c r="U127" s="210"/>
      <c r="V127" s="210"/>
      <c r="W127" s="210"/>
      <c r="X127" s="210"/>
      <c r="Y127" s="210"/>
      <c r="Z127" s="323" t="s">
        <v>5434</v>
      </c>
      <c r="AA127" s="210"/>
      <c r="AB127" s="31"/>
    </row>
    <row r="128" spans="1:29" s="324" customFormat="1" ht="35.25" customHeight="1" x14ac:dyDescent="0.25">
      <c r="A128" s="258"/>
      <c r="B128" s="96"/>
      <c r="C128" s="210"/>
      <c r="D128" s="191" t="s">
        <v>1637</v>
      </c>
      <c r="E128" s="32" t="s">
        <v>7883</v>
      </c>
      <c r="F128" s="345"/>
      <c r="G128" s="295" t="s">
        <v>5518</v>
      </c>
      <c r="H128" s="210"/>
      <c r="I128" s="210"/>
      <c r="J128" s="210"/>
      <c r="K128" s="210"/>
      <c r="L128" s="294" t="s">
        <v>7878</v>
      </c>
      <c r="M128" s="346"/>
      <c r="N128" s="210"/>
      <c r="O128" s="210"/>
      <c r="P128" s="348"/>
      <c r="Q128" s="343"/>
      <c r="R128" s="293">
        <v>34.299999999999997</v>
      </c>
      <c r="S128" s="210"/>
      <c r="T128" s="347"/>
      <c r="U128" s="210"/>
      <c r="V128" s="210"/>
      <c r="W128" s="210"/>
      <c r="X128" s="210"/>
      <c r="Y128" s="210"/>
      <c r="Z128" s="323" t="s">
        <v>5434</v>
      </c>
      <c r="AA128" s="210"/>
      <c r="AB128" s="31"/>
    </row>
    <row r="129" spans="1:27" ht="51" x14ac:dyDescent="0.25">
      <c r="A129" s="88">
        <v>127</v>
      </c>
      <c r="B129" s="46"/>
      <c r="C129" s="258"/>
      <c r="D129" s="258" t="s">
        <v>7881</v>
      </c>
      <c r="E129" s="32" t="s">
        <v>7883</v>
      </c>
      <c r="F129" s="46" t="s">
        <v>7733</v>
      </c>
      <c r="G129" s="294" t="s">
        <v>7735</v>
      </c>
      <c r="H129" s="258" t="s">
        <v>7736</v>
      </c>
      <c r="I129" s="258"/>
      <c r="J129" s="258"/>
      <c r="K129" s="258"/>
      <c r="L129" s="294" t="s">
        <v>7878</v>
      </c>
      <c r="M129" s="46" t="s">
        <v>7734</v>
      </c>
      <c r="N129" s="258"/>
      <c r="O129" s="258"/>
      <c r="P129" s="294" t="s">
        <v>7738</v>
      </c>
      <c r="Q129" s="258" t="s">
        <v>7739</v>
      </c>
      <c r="R129" s="46" t="s">
        <v>7740</v>
      </c>
      <c r="S129" s="210"/>
      <c r="T129" s="51">
        <v>1390934</v>
      </c>
      <c r="U129" s="210"/>
      <c r="V129" s="210"/>
      <c r="W129" s="210"/>
      <c r="X129" s="210"/>
      <c r="Y129" s="210"/>
      <c r="Z129" s="294" t="s">
        <v>7737</v>
      </c>
      <c r="AA129" s="258"/>
    </row>
    <row r="130" spans="1:27" ht="51" x14ac:dyDescent="0.25">
      <c r="A130" s="275"/>
      <c r="B130" s="46"/>
      <c r="C130" s="258"/>
      <c r="D130" s="258" t="s">
        <v>7881</v>
      </c>
      <c r="E130" s="32" t="s">
        <v>7883</v>
      </c>
      <c r="F130" s="280" t="s">
        <v>7763</v>
      </c>
      <c r="G130" s="279" t="s">
        <v>7764</v>
      </c>
      <c r="H130" s="281" t="s">
        <v>7765</v>
      </c>
      <c r="I130" s="258"/>
      <c r="J130" s="258"/>
      <c r="K130" s="258"/>
      <c r="L130" s="294" t="s">
        <v>7878</v>
      </c>
      <c r="M130" s="45" t="s">
        <v>7766</v>
      </c>
      <c r="N130" s="258"/>
      <c r="O130" s="258"/>
      <c r="P130" s="294" t="s">
        <v>7767</v>
      </c>
      <c r="Q130" s="258"/>
      <c r="R130" s="282">
        <v>143.9</v>
      </c>
      <c r="S130" s="210"/>
      <c r="T130" s="283">
        <v>1762000</v>
      </c>
      <c r="U130" s="210"/>
      <c r="V130" s="210"/>
      <c r="W130" s="210"/>
      <c r="X130" s="210"/>
      <c r="Y130" s="210"/>
      <c r="Z130" s="294" t="s">
        <v>7737</v>
      </c>
      <c r="AA130" s="258"/>
    </row>
    <row r="131" spans="1:27" ht="90" x14ac:dyDescent="0.25">
      <c r="A131" s="275"/>
      <c r="B131" s="46"/>
      <c r="C131" s="258"/>
      <c r="D131" s="258" t="s">
        <v>1637</v>
      </c>
      <c r="E131" s="32"/>
      <c r="F131" s="280" t="s">
        <v>4891</v>
      </c>
      <c r="G131" s="279" t="s">
        <v>4893</v>
      </c>
      <c r="H131" s="281" t="s">
        <v>1594</v>
      </c>
      <c r="I131" s="258"/>
      <c r="J131" s="258"/>
      <c r="K131" s="258"/>
      <c r="L131" s="294" t="s">
        <v>7878</v>
      </c>
      <c r="M131" s="231" t="s">
        <v>4892</v>
      </c>
      <c r="N131" s="258"/>
      <c r="O131" s="258"/>
      <c r="P131" s="294" t="s">
        <v>4493</v>
      </c>
      <c r="Q131" s="47">
        <v>42935</v>
      </c>
      <c r="R131" s="282">
        <v>214</v>
      </c>
      <c r="S131" s="210"/>
      <c r="T131" s="283">
        <v>7342094</v>
      </c>
      <c r="U131" s="210"/>
      <c r="V131" s="210"/>
      <c r="W131" s="210"/>
      <c r="X131" s="210"/>
      <c r="Y131" s="210"/>
      <c r="Z131" s="294"/>
      <c r="AA131" s="258"/>
    </row>
    <row r="132" spans="1:27" ht="51" x14ac:dyDescent="0.25">
      <c r="A132" s="258"/>
      <c r="B132" s="46"/>
      <c r="C132" s="134" t="s">
        <v>5113</v>
      </c>
      <c r="D132" s="191" t="s">
        <v>1637</v>
      </c>
      <c r="E132" s="258"/>
      <c r="F132" s="299" t="s">
        <v>5114</v>
      </c>
      <c r="G132" s="299" t="s">
        <v>5116</v>
      </c>
      <c r="H132" s="258" t="s">
        <v>5112</v>
      </c>
      <c r="I132" s="258"/>
      <c r="J132" s="258"/>
      <c r="K132" s="258"/>
      <c r="L132" s="294" t="s">
        <v>7878</v>
      </c>
      <c r="M132" s="299" t="s">
        <v>4897</v>
      </c>
      <c r="N132" s="258"/>
      <c r="O132" s="258" t="s">
        <v>9</v>
      </c>
      <c r="P132" s="78">
        <v>495286</v>
      </c>
      <c r="Q132" s="11">
        <v>39833</v>
      </c>
      <c r="R132" s="299" t="s">
        <v>5115</v>
      </c>
      <c r="S132" s="210"/>
      <c r="T132" s="99">
        <v>594110</v>
      </c>
      <c r="U132" s="210"/>
      <c r="V132" s="210"/>
      <c r="W132" s="210"/>
      <c r="X132" s="210"/>
      <c r="Y132" s="210"/>
      <c r="Z132" s="294"/>
      <c r="AA132" s="258"/>
    </row>
    <row r="133" spans="1:27" ht="51" x14ac:dyDescent="0.25">
      <c r="A133" s="258"/>
      <c r="B133" s="46"/>
      <c r="C133" s="258" t="s">
        <v>425</v>
      </c>
      <c r="D133" s="191" t="s">
        <v>1637</v>
      </c>
      <c r="E133" s="258"/>
      <c r="F133" s="299" t="s">
        <v>5118</v>
      </c>
      <c r="G133" s="299" t="s">
        <v>5121</v>
      </c>
      <c r="H133" s="299" t="s">
        <v>5117</v>
      </c>
      <c r="I133" s="258"/>
      <c r="J133" s="258"/>
      <c r="K133" s="258"/>
      <c r="L133" s="294" t="s">
        <v>7878</v>
      </c>
      <c r="M133" s="316" t="s">
        <v>5120</v>
      </c>
      <c r="N133" s="258"/>
      <c r="O133" s="258" t="s">
        <v>9</v>
      </c>
      <c r="P133" s="78">
        <v>619731</v>
      </c>
      <c r="Q133" s="11">
        <v>40278</v>
      </c>
      <c r="R133" s="299" t="s">
        <v>5119</v>
      </c>
      <c r="S133" s="210"/>
      <c r="T133" s="99">
        <v>1795300</v>
      </c>
      <c r="U133" s="210"/>
      <c r="V133" s="210"/>
      <c r="W133" s="210"/>
      <c r="X133" s="210"/>
      <c r="Y133" s="210"/>
      <c r="Z133" s="294"/>
      <c r="AA133" s="258"/>
    </row>
    <row r="134" spans="1:27" ht="51" x14ac:dyDescent="0.25">
      <c r="A134" s="258"/>
      <c r="B134" s="46"/>
      <c r="C134" s="134" t="s">
        <v>5126</v>
      </c>
      <c r="D134" s="191" t="s">
        <v>1637</v>
      </c>
      <c r="E134" s="258"/>
      <c r="F134" s="299" t="s">
        <v>5127</v>
      </c>
      <c r="G134" s="299" t="s">
        <v>5129</v>
      </c>
      <c r="H134" s="299" t="s">
        <v>5125</v>
      </c>
      <c r="I134" s="258"/>
      <c r="J134" s="258"/>
      <c r="K134" s="258"/>
      <c r="L134" s="294" t="s">
        <v>7878</v>
      </c>
      <c r="M134" s="299" t="s">
        <v>4897</v>
      </c>
      <c r="N134" s="258"/>
      <c r="O134" s="258" t="s">
        <v>9</v>
      </c>
      <c r="P134" s="78">
        <v>495285</v>
      </c>
      <c r="Q134" s="11">
        <v>39833</v>
      </c>
      <c r="R134" s="299" t="s">
        <v>5128</v>
      </c>
      <c r="S134" s="210"/>
      <c r="T134" s="99">
        <v>2571500</v>
      </c>
      <c r="U134" s="210"/>
      <c r="V134" s="210"/>
      <c r="W134" s="210"/>
      <c r="X134" s="210"/>
      <c r="Y134" s="210"/>
      <c r="Z134" s="294"/>
      <c r="AA134" s="258"/>
    </row>
    <row r="135" spans="1:27" ht="51" x14ac:dyDescent="0.25">
      <c r="A135" s="258"/>
      <c r="B135" s="46"/>
      <c r="C135" s="134" t="s">
        <v>425</v>
      </c>
      <c r="D135" s="191" t="s">
        <v>1637</v>
      </c>
      <c r="E135" s="258"/>
      <c r="F135" s="299" t="s">
        <v>5133</v>
      </c>
      <c r="G135" s="299" t="s">
        <v>5136</v>
      </c>
      <c r="H135" s="294" t="s">
        <v>7284</v>
      </c>
      <c r="I135" s="258"/>
      <c r="J135" s="258"/>
      <c r="K135" s="258"/>
      <c r="L135" s="294" t="s">
        <v>7878</v>
      </c>
      <c r="M135" s="299" t="s">
        <v>5135</v>
      </c>
      <c r="N135" s="258"/>
      <c r="O135" s="258" t="s">
        <v>7285</v>
      </c>
      <c r="P135" s="78" t="s">
        <v>7286</v>
      </c>
      <c r="Q135" s="11">
        <v>40385</v>
      </c>
      <c r="R135" s="299" t="s">
        <v>5134</v>
      </c>
      <c r="S135" s="210"/>
      <c r="T135" s="99">
        <v>0</v>
      </c>
      <c r="U135" s="210"/>
      <c r="V135" s="210"/>
      <c r="W135" s="210"/>
      <c r="X135" s="210"/>
      <c r="Y135" s="210"/>
      <c r="Z135" s="294"/>
      <c r="AA135" s="258"/>
    </row>
    <row r="136" spans="1:27" ht="51" x14ac:dyDescent="0.25">
      <c r="A136" s="258"/>
      <c r="B136" s="46"/>
      <c r="C136" s="134" t="s">
        <v>5138</v>
      </c>
      <c r="D136" s="191" t="s">
        <v>1637</v>
      </c>
      <c r="E136" s="258"/>
      <c r="F136" s="299" t="s">
        <v>5139</v>
      </c>
      <c r="G136" s="299" t="s">
        <v>5141</v>
      </c>
      <c r="H136" s="258" t="s">
        <v>5137</v>
      </c>
      <c r="I136" s="258"/>
      <c r="J136" s="258"/>
      <c r="K136" s="258"/>
      <c r="L136" s="294" t="s">
        <v>7878</v>
      </c>
      <c r="M136" s="299" t="s">
        <v>4897</v>
      </c>
      <c r="N136" s="258"/>
      <c r="O136" s="343" t="s">
        <v>5142</v>
      </c>
      <c r="P136" s="343"/>
      <c r="Q136" s="343"/>
      <c r="R136" s="299" t="s">
        <v>5140</v>
      </c>
      <c r="S136" s="210"/>
      <c r="T136" s="99">
        <v>96160</v>
      </c>
      <c r="U136" s="210"/>
      <c r="V136" s="210"/>
      <c r="W136" s="210"/>
      <c r="X136" s="210"/>
      <c r="Y136" s="210"/>
      <c r="Z136" s="294"/>
      <c r="AA136" s="258"/>
    </row>
    <row r="137" spans="1:27" ht="51" x14ac:dyDescent="0.25">
      <c r="A137" s="258"/>
      <c r="B137" s="46"/>
      <c r="C137" s="134" t="s">
        <v>5144</v>
      </c>
      <c r="D137" s="191" t="s">
        <v>1637</v>
      </c>
      <c r="E137" s="258"/>
      <c r="F137" s="299" t="s">
        <v>5145</v>
      </c>
      <c r="G137" s="299" t="s">
        <v>5147</v>
      </c>
      <c r="H137" s="258" t="s">
        <v>5143</v>
      </c>
      <c r="I137" s="258"/>
      <c r="J137" s="258"/>
      <c r="K137" s="258"/>
      <c r="L137" s="294" t="s">
        <v>7878</v>
      </c>
      <c r="M137" s="299" t="s">
        <v>4897</v>
      </c>
      <c r="N137" s="258"/>
      <c r="O137" s="343" t="s">
        <v>5148</v>
      </c>
      <c r="P137" s="343"/>
      <c r="Q137" s="343"/>
      <c r="R137" s="299" t="s">
        <v>5146</v>
      </c>
      <c r="S137" s="210"/>
      <c r="T137" s="99">
        <v>178620</v>
      </c>
      <c r="U137" s="210"/>
      <c r="V137" s="210"/>
      <c r="W137" s="210"/>
      <c r="X137" s="210"/>
      <c r="Y137" s="210"/>
      <c r="Z137" s="294"/>
      <c r="AA137" s="258"/>
    </row>
    <row r="138" spans="1:27" ht="51" x14ac:dyDescent="0.25">
      <c r="A138" s="258"/>
      <c r="B138" s="46"/>
      <c r="C138" s="134" t="s">
        <v>5150</v>
      </c>
      <c r="D138" s="191" t="s">
        <v>1637</v>
      </c>
      <c r="E138" s="258"/>
      <c r="F138" s="299" t="s">
        <v>5151</v>
      </c>
      <c r="G138" s="299" t="s">
        <v>5153</v>
      </c>
      <c r="H138" s="258" t="s">
        <v>5149</v>
      </c>
      <c r="I138" s="258"/>
      <c r="J138" s="258"/>
      <c r="K138" s="258"/>
      <c r="L138" s="294" t="s">
        <v>7878</v>
      </c>
      <c r="M138" s="299" t="s">
        <v>4897</v>
      </c>
      <c r="N138" s="258"/>
      <c r="O138" s="258" t="s">
        <v>7287</v>
      </c>
      <c r="P138" s="78" t="s">
        <v>7288</v>
      </c>
      <c r="Q138" s="11">
        <v>39833</v>
      </c>
      <c r="R138" s="299" t="s">
        <v>5152</v>
      </c>
      <c r="S138" s="210"/>
      <c r="T138" s="99">
        <v>33030</v>
      </c>
      <c r="U138" s="210"/>
      <c r="V138" s="210"/>
      <c r="W138" s="210"/>
      <c r="X138" s="210"/>
      <c r="Y138" s="210"/>
      <c r="Z138" s="294"/>
      <c r="AA138" s="258"/>
    </row>
    <row r="139" spans="1:27" ht="51" x14ac:dyDescent="0.25">
      <c r="A139" s="258"/>
      <c r="B139" s="46"/>
      <c r="C139" s="134" t="s">
        <v>5155</v>
      </c>
      <c r="D139" s="191" t="s">
        <v>1637</v>
      </c>
      <c r="E139" s="258"/>
      <c r="F139" s="299" t="s">
        <v>5156</v>
      </c>
      <c r="G139" s="299" t="s">
        <v>5159</v>
      </c>
      <c r="H139" s="258" t="s">
        <v>5154</v>
      </c>
      <c r="I139" s="258"/>
      <c r="J139" s="258"/>
      <c r="K139" s="258"/>
      <c r="L139" s="294" t="s">
        <v>7878</v>
      </c>
      <c r="M139" s="299" t="s">
        <v>5158</v>
      </c>
      <c r="N139" s="258"/>
      <c r="O139" s="343" t="s">
        <v>5160</v>
      </c>
      <c r="P139" s="343"/>
      <c r="Q139" s="343"/>
      <c r="R139" s="299" t="s">
        <v>5157</v>
      </c>
      <c r="S139" s="210"/>
      <c r="T139" s="99">
        <v>420130</v>
      </c>
      <c r="U139" s="210"/>
      <c r="V139" s="210"/>
      <c r="W139" s="210"/>
      <c r="X139" s="210"/>
      <c r="Y139" s="210"/>
      <c r="Z139" s="294"/>
      <c r="AA139" s="258"/>
    </row>
    <row r="140" spans="1:27" ht="51" x14ac:dyDescent="0.25">
      <c r="A140" s="258"/>
      <c r="B140" s="46"/>
      <c r="C140" s="134" t="s">
        <v>5162</v>
      </c>
      <c r="D140" s="191" t="s">
        <v>1637</v>
      </c>
      <c r="E140" s="258"/>
      <c r="F140" s="299" t="s">
        <v>5163</v>
      </c>
      <c r="G140" s="299" t="s">
        <v>5165</v>
      </c>
      <c r="H140" s="258" t="s">
        <v>5161</v>
      </c>
      <c r="I140" s="258"/>
      <c r="J140" s="258"/>
      <c r="K140" s="258"/>
      <c r="L140" s="294" t="s">
        <v>7878</v>
      </c>
      <c r="M140" s="299" t="s">
        <v>4897</v>
      </c>
      <c r="N140" s="258"/>
      <c r="O140" s="258" t="s">
        <v>7287</v>
      </c>
      <c r="P140" s="78" t="s">
        <v>7289</v>
      </c>
      <c r="Q140" s="11">
        <v>39833</v>
      </c>
      <c r="R140" s="299" t="s">
        <v>5164</v>
      </c>
      <c r="S140" s="210"/>
      <c r="T140" s="99">
        <v>30140</v>
      </c>
      <c r="U140" s="210"/>
      <c r="V140" s="210"/>
      <c r="W140" s="210"/>
      <c r="X140" s="210"/>
      <c r="Y140" s="210"/>
      <c r="Z140" s="294"/>
      <c r="AA140" s="258"/>
    </row>
    <row r="141" spans="1:27" ht="51" x14ac:dyDescent="0.25">
      <c r="A141" s="258"/>
      <c r="B141" s="46"/>
      <c r="C141" s="134" t="s">
        <v>5167</v>
      </c>
      <c r="D141" s="191" t="s">
        <v>1637</v>
      </c>
      <c r="E141" s="258"/>
      <c r="F141" s="299" t="s">
        <v>5168</v>
      </c>
      <c r="G141" s="299" t="s">
        <v>5170</v>
      </c>
      <c r="H141" s="258" t="s">
        <v>5166</v>
      </c>
      <c r="I141" s="258"/>
      <c r="J141" s="258"/>
      <c r="K141" s="258"/>
      <c r="L141" s="294" t="s">
        <v>7878</v>
      </c>
      <c r="M141" s="299" t="s">
        <v>4897</v>
      </c>
      <c r="N141" s="258"/>
      <c r="O141" s="258" t="s">
        <v>7287</v>
      </c>
      <c r="P141" s="78" t="s">
        <v>7290</v>
      </c>
      <c r="Q141" s="11">
        <v>39832</v>
      </c>
      <c r="R141" s="299" t="s">
        <v>5169</v>
      </c>
      <c r="S141" s="210"/>
      <c r="T141" s="99">
        <v>62780</v>
      </c>
      <c r="U141" s="210"/>
      <c r="V141" s="210"/>
      <c r="W141" s="210"/>
      <c r="X141" s="210"/>
      <c r="Y141" s="210"/>
      <c r="Z141" s="294"/>
      <c r="AA141" s="258"/>
    </row>
    <row r="142" spans="1:27" ht="51" x14ac:dyDescent="0.25">
      <c r="A142" s="258"/>
      <c r="B142" s="46"/>
      <c r="C142" s="134" t="s">
        <v>5172</v>
      </c>
      <c r="D142" s="191" t="s">
        <v>1637</v>
      </c>
      <c r="E142" s="258"/>
      <c r="F142" s="299" t="s">
        <v>5173</v>
      </c>
      <c r="G142" s="299" t="s">
        <v>5175</v>
      </c>
      <c r="H142" s="258" t="s">
        <v>5171</v>
      </c>
      <c r="I142" s="258"/>
      <c r="J142" s="258"/>
      <c r="K142" s="258"/>
      <c r="L142" s="294" t="s">
        <v>7878</v>
      </c>
      <c r="M142" s="299" t="s">
        <v>4897</v>
      </c>
      <c r="N142" s="258"/>
      <c r="O142" s="343" t="s">
        <v>5176</v>
      </c>
      <c r="P142" s="343"/>
      <c r="Q142" s="343"/>
      <c r="R142" s="299" t="s">
        <v>5174</v>
      </c>
      <c r="S142" s="210"/>
      <c r="T142" s="99">
        <v>1138490</v>
      </c>
      <c r="U142" s="210"/>
      <c r="V142" s="210"/>
      <c r="W142" s="210"/>
      <c r="X142" s="210"/>
      <c r="Y142" s="210"/>
      <c r="Z142" s="294"/>
      <c r="AA142" s="258"/>
    </row>
    <row r="143" spans="1:27" ht="51" x14ac:dyDescent="0.25">
      <c r="A143" s="258"/>
      <c r="B143" s="46"/>
      <c r="C143" s="134" t="s">
        <v>5178</v>
      </c>
      <c r="D143" s="191" t="s">
        <v>1637</v>
      </c>
      <c r="E143" s="258"/>
      <c r="F143" s="299" t="s">
        <v>5179</v>
      </c>
      <c r="G143" s="299" t="s">
        <v>5181</v>
      </c>
      <c r="H143" s="258" t="s">
        <v>5177</v>
      </c>
      <c r="I143" s="258"/>
      <c r="J143" s="258"/>
      <c r="K143" s="258"/>
      <c r="L143" s="294" t="s">
        <v>7878</v>
      </c>
      <c r="M143" s="299" t="s">
        <v>4897</v>
      </c>
      <c r="N143" s="258"/>
      <c r="O143" s="343" t="s">
        <v>5182</v>
      </c>
      <c r="P143" s="343"/>
      <c r="Q143" s="343"/>
      <c r="R143" s="299" t="s">
        <v>5180</v>
      </c>
      <c r="S143" s="210"/>
      <c r="T143" s="99">
        <v>276720</v>
      </c>
      <c r="U143" s="210"/>
      <c r="V143" s="210"/>
      <c r="W143" s="210"/>
      <c r="X143" s="210"/>
      <c r="Y143" s="210"/>
      <c r="Z143" s="294"/>
      <c r="AA143" s="258"/>
    </row>
    <row r="144" spans="1:27" ht="51" x14ac:dyDescent="0.25">
      <c r="A144" s="258"/>
      <c r="B144" s="46"/>
      <c r="C144" s="134" t="s">
        <v>5184</v>
      </c>
      <c r="D144" s="191" t="s">
        <v>1637</v>
      </c>
      <c r="E144" s="258"/>
      <c r="F144" s="299" t="s">
        <v>5185</v>
      </c>
      <c r="G144" s="299" t="s">
        <v>5187</v>
      </c>
      <c r="H144" s="258" t="s">
        <v>5183</v>
      </c>
      <c r="I144" s="258"/>
      <c r="J144" s="258"/>
      <c r="K144" s="258"/>
      <c r="L144" s="294" t="s">
        <v>7878</v>
      </c>
      <c r="M144" s="299" t="s">
        <v>4897</v>
      </c>
      <c r="N144" s="258"/>
      <c r="O144" s="258" t="s">
        <v>7287</v>
      </c>
      <c r="P144" s="78" t="s">
        <v>7293</v>
      </c>
      <c r="Q144" s="11">
        <v>39832</v>
      </c>
      <c r="R144" s="299" t="s">
        <v>5186</v>
      </c>
      <c r="S144" s="210"/>
      <c r="T144" s="99">
        <v>274510</v>
      </c>
      <c r="U144" s="210"/>
      <c r="V144" s="210"/>
      <c r="W144" s="210"/>
      <c r="X144" s="210"/>
      <c r="Y144" s="210"/>
      <c r="Z144" s="294"/>
      <c r="AA144" s="258"/>
    </row>
    <row r="145" spans="1:27" ht="63.75" x14ac:dyDescent="0.25">
      <c r="A145" s="258"/>
      <c r="B145" s="46"/>
      <c r="C145" s="134"/>
      <c r="D145" s="191" t="s">
        <v>1637</v>
      </c>
      <c r="E145" s="258"/>
      <c r="F145" s="299" t="s">
        <v>5188</v>
      </c>
      <c r="G145" s="299" t="s">
        <v>5191</v>
      </c>
      <c r="H145" s="294" t="s">
        <v>7292</v>
      </c>
      <c r="I145" s="258"/>
      <c r="J145" s="258"/>
      <c r="K145" s="258"/>
      <c r="L145" s="294" t="s">
        <v>7878</v>
      </c>
      <c r="M145" s="299" t="s">
        <v>5190</v>
      </c>
      <c r="N145" s="258"/>
      <c r="O145" s="258" t="s">
        <v>7287</v>
      </c>
      <c r="P145" s="76" t="s">
        <v>7291</v>
      </c>
      <c r="Q145" s="11">
        <v>42362</v>
      </c>
      <c r="R145" s="299" t="s">
        <v>5189</v>
      </c>
      <c r="S145" s="210"/>
      <c r="T145" s="99">
        <v>65724.22</v>
      </c>
      <c r="U145" s="210"/>
      <c r="V145" s="210"/>
      <c r="W145" s="210"/>
      <c r="X145" s="210"/>
      <c r="Y145" s="210"/>
      <c r="Z145" s="294"/>
      <c r="AA145" s="258"/>
    </row>
    <row r="146" spans="1:27" ht="63.75" x14ac:dyDescent="0.25">
      <c r="A146" s="258"/>
      <c r="B146" s="46"/>
      <c r="C146" s="134"/>
      <c r="D146" s="191" t="s">
        <v>1637</v>
      </c>
      <c r="E146" s="258"/>
      <c r="F146" s="299" t="s">
        <v>5192</v>
      </c>
      <c r="G146" s="299" t="s">
        <v>5194</v>
      </c>
      <c r="H146" s="294" t="s">
        <v>7295</v>
      </c>
      <c r="I146" s="258"/>
      <c r="J146" s="258"/>
      <c r="K146" s="258"/>
      <c r="L146" s="294" t="s">
        <v>7878</v>
      </c>
      <c r="M146" s="299" t="s">
        <v>5190</v>
      </c>
      <c r="N146" s="258"/>
      <c r="O146" s="258" t="s">
        <v>7287</v>
      </c>
      <c r="P146" s="76" t="s">
        <v>7294</v>
      </c>
      <c r="Q146" s="11">
        <v>42362</v>
      </c>
      <c r="R146" s="299" t="s">
        <v>5193</v>
      </c>
      <c r="S146" s="210"/>
      <c r="T146" s="99">
        <v>47754.52</v>
      </c>
      <c r="U146" s="210"/>
      <c r="V146" s="210"/>
      <c r="W146" s="210"/>
      <c r="X146" s="210"/>
      <c r="Y146" s="210"/>
      <c r="Z146" s="294"/>
      <c r="AA146" s="258"/>
    </row>
    <row r="147" spans="1:27" ht="63.75" x14ac:dyDescent="0.25">
      <c r="A147" s="258"/>
      <c r="B147" s="46"/>
      <c r="C147" s="134"/>
      <c r="D147" s="191" t="s">
        <v>1637</v>
      </c>
      <c r="E147" s="258"/>
      <c r="F147" s="299" t="s">
        <v>5195</v>
      </c>
      <c r="G147" s="299" t="s">
        <v>5197</v>
      </c>
      <c r="H147" s="294" t="s">
        <v>7297</v>
      </c>
      <c r="I147" s="258"/>
      <c r="J147" s="258"/>
      <c r="K147" s="258"/>
      <c r="L147" s="294" t="s">
        <v>7878</v>
      </c>
      <c r="M147" s="299" t="s">
        <v>5190</v>
      </c>
      <c r="N147" s="258"/>
      <c r="O147" s="258" t="s">
        <v>7287</v>
      </c>
      <c r="P147" s="76" t="s">
        <v>7296</v>
      </c>
      <c r="Q147" s="11">
        <v>42362</v>
      </c>
      <c r="R147" s="299" t="s">
        <v>5196</v>
      </c>
      <c r="S147" s="210"/>
      <c r="T147" s="99">
        <v>101728.26</v>
      </c>
      <c r="U147" s="210"/>
      <c r="V147" s="210"/>
      <c r="W147" s="210"/>
      <c r="X147" s="210"/>
      <c r="Y147" s="210"/>
      <c r="Z147" s="294"/>
      <c r="AA147" s="258"/>
    </row>
    <row r="148" spans="1:27" ht="63.75" x14ac:dyDescent="0.25">
      <c r="A148" s="258"/>
      <c r="B148" s="46"/>
      <c r="C148" s="134"/>
      <c r="D148" s="191" t="s">
        <v>1637</v>
      </c>
      <c r="E148" s="258"/>
      <c r="F148" s="299" t="s">
        <v>5198</v>
      </c>
      <c r="G148" s="299" t="s">
        <v>5200</v>
      </c>
      <c r="H148" s="294" t="s">
        <v>7301</v>
      </c>
      <c r="I148" s="258"/>
      <c r="J148" s="258"/>
      <c r="K148" s="258"/>
      <c r="L148" s="294" t="s">
        <v>7878</v>
      </c>
      <c r="M148" s="299" t="s">
        <v>5190</v>
      </c>
      <c r="N148" s="258"/>
      <c r="O148" s="258" t="s">
        <v>7287</v>
      </c>
      <c r="P148" s="76" t="s">
        <v>7298</v>
      </c>
      <c r="Q148" s="11">
        <v>42362</v>
      </c>
      <c r="R148" s="299" t="s">
        <v>5199</v>
      </c>
      <c r="S148" s="210"/>
      <c r="T148" s="99">
        <v>29190.69</v>
      </c>
      <c r="U148" s="210"/>
      <c r="V148" s="210"/>
      <c r="W148" s="210"/>
      <c r="X148" s="210"/>
      <c r="Y148" s="210"/>
      <c r="Z148" s="294"/>
      <c r="AA148" s="258"/>
    </row>
    <row r="149" spans="1:27" ht="63.75" x14ac:dyDescent="0.25">
      <c r="A149" s="258"/>
      <c r="B149" s="46"/>
      <c r="C149" s="134"/>
      <c r="D149" s="191" t="s">
        <v>1637</v>
      </c>
      <c r="E149" s="258"/>
      <c r="F149" s="299" t="s">
        <v>5201</v>
      </c>
      <c r="G149" s="299" t="s">
        <v>5203</v>
      </c>
      <c r="H149" s="294" t="s">
        <v>7300</v>
      </c>
      <c r="I149" s="258"/>
      <c r="J149" s="258"/>
      <c r="K149" s="258"/>
      <c r="L149" s="294" t="s">
        <v>7878</v>
      </c>
      <c r="M149" s="299" t="s">
        <v>5190</v>
      </c>
      <c r="N149" s="258"/>
      <c r="O149" s="258" t="s">
        <v>7287</v>
      </c>
      <c r="P149" s="76" t="s">
        <v>7299</v>
      </c>
      <c r="Q149" s="11">
        <v>42420</v>
      </c>
      <c r="R149" s="299" t="s">
        <v>5202</v>
      </c>
      <c r="S149" s="210"/>
      <c r="T149" s="99">
        <v>26790.9</v>
      </c>
      <c r="U149" s="210"/>
      <c r="V149" s="210"/>
      <c r="W149" s="210"/>
      <c r="X149" s="210"/>
      <c r="Y149" s="210"/>
      <c r="Z149" s="294"/>
      <c r="AA149" s="258"/>
    </row>
    <row r="150" spans="1:27" ht="63.75" x14ac:dyDescent="0.25">
      <c r="A150" s="258"/>
      <c r="B150" s="46"/>
      <c r="C150" s="134"/>
      <c r="D150" s="191" t="s">
        <v>1637</v>
      </c>
      <c r="E150" s="258"/>
      <c r="F150" s="299" t="s">
        <v>5204</v>
      </c>
      <c r="G150" s="299" t="s">
        <v>5206</v>
      </c>
      <c r="H150" s="294" t="s">
        <v>7303</v>
      </c>
      <c r="I150" s="258"/>
      <c r="J150" s="258"/>
      <c r="K150" s="258"/>
      <c r="L150" s="294" t="s">
        <v>7878</v>
      </c>
      <c r="M150" s="299" t="s">
        <v>5190</v>
      </c>
      <c r="N150" s="258"/>
      <c r="O150" s="258" t="s">
        <v>7287</v>
      </c>
      <c r="P150" s="76" t="s">
        <v>7302</v>
      </c>
      <c r="Q150" s="11">
        <v>42364</v>
      </c>
      <c r="R150" s="299" t="s">
        <v>5205</v>
      </c>
      <c r="S150" s="210"/>
      <c r="T150" s="99">
        <v>65724.22</v>
      </c>
      <c r="U150" s="210"/>
      <c r="V150" s="210"/>
      <c r="W150" s="210"/>
      <c r="X150" s="210"/>
      <c r="Y150" s="210"/>
      <c r="Z150" s="294"/>
      <c r="AA150" s="258"/>
    </row>
    <row r="151" spans="1:27" ht="63.75" x14ac:dyDescent="0.25">
      <c r="A151" s="258"/>
      <c r="B151" s="46"/>
      <c r="C151" s="258"/>
      <c r="D151" s="191" t="s">
        <v>1637</v>
      </c>
      <c r="E151" s="258"/>
      <c r="F151" s="258" t="s">
        <v>5207</v>
      </c>
      <c r="G151" s="299" t="s">
        <v>5209</v>
      </c>
      <c r="H151" s="294" t="s">
        <v>7305</v>
      </c>
      <c r="I151" s="258"/>
      <c r="J151" s="258"/>
      <c r="K151" s="258"/>
      <c r="L151" s="294" t="s">
        <v>7878</v>
      </c>
      <c r="M151" s="299" t="s">
        <v>5190</v>
      </c>
      <c r="N151" s="258"/>
      <c r="O151" s="258" t="s">
        <v>7287</v>
      </c>
      <c r="P151" s="76" t="s">
        <v>7304</v>
      </c>
      <c r="Q151" s="11">
        <v>42362</v>
      </c>
      <c r="R151" s="258" t="s">
        <v>5208</v>
      </c>
      <c r="S151" s="210"/>
      <c r="T151" s="99">
        <v>98043.53</v>
      </c>
      <c r="U151" s="210"/>
      <c r="V151" s="210"/>
      <c r="W151" s="210"/>
      <c r="X151" s="210"/>
      <c r="Y151" s="210"/>
      <c r="Z151" s="294"/>
      <c r="AA151" s="258"/>
    </row>
    <row r="152" spans="1:27" ht="63.75" x14ac:dyDescent="0.25">
      <c r="A152" s="258"/>
      <c r="B152" s="46"/>
      <c r="C152" s="258"/>
      <c r="D152" s="191" t="s">
        <v>1637</v>
      </c>
      <c r="E152" s="258"/>
      <c r="F152" s="258" t="s">
        <v>5210</v>
      </c>
      <c r="G152" s="299" t="s">
        <v>5212</v>
      </c>
      <c r="H152" s="294" t="s">
        <v>7307</v>
      </c>
      <c r="I152" s="258"/>
      <c r="J152" s="258"/>
      <c r="K152" s="258"/>
      <c r="L152" s="294" t="s">
        <v>7878</v>
      </c>
      <c r="M152" s="299" t="s">
        <v>5190</v>
      </c>
      <c r="N152" s="258"/>
      <c r="O152" s="258" t="s">
        <v>7287</v>
      </c>
      <c r="P152" s="76" t="s">
        <v>7306</v>
      </c>
      <c r="Q152" s="11">
        <v>42364</v>
      </c>
      <c r="R152" s="258" t="s">
        <v>5211</v>
      </c>
      <c r="S152" s="210"/>
      <c r="T152" s="99">
        <v>176596.27</v>
      </c>
      <c r="U152" s="210"/>
      <c r="V152" s="210"/>
      <c r="W152" s="210"/>
      <c r="X152" s="210"/>
      <c r="Y152" s="210"/>
      <c r="Z152" s="294"/>
      <c r="AA152" s="258"/>
    </row>
    <row r="153" spans="1:27" ht="51" x14ac:dyDescent="0.25">
      <c r="A153" s="258"/>
      <c r="B153" s="46"/>
      <c r="C153" s="258"/>
      <c r="D153" s="191" t="s">
        <v>1637</v>
      </c>
      <c r="E153" s="258"/>
      <c r="F153" s="258" t="s">
        <v>5213</v>
      </c>
      <c r="G153" s="299" t="s">
        <v>1596</v>
      </c>
      <c r="H153" s="294" t="s">
        <v>7309</v>
      </c>
      <c r="I153" s="258"/>
      <c r="J153" s="258"/>
      <c r="K153" s="258"/>
      <c r="L153" s="294" t="s">
        <v>7878</v>
      </c>
      <c r="M153" s="299" t="s">
        <v>5215</v>
      </c>
      <c r="N153" s="258"/>
      <c r="O153" s="258" t="s">
        <v>7287</v>
      </c>
      <c r="P153" s="76" t="s">
        <v>7308</v>
      </c>
      <c r="Q153" s="11">
        <v>42481</v>
      </c>
      <c r="R153" s="258" t="s">
        <v>5214</v>
      </c>
      <c r="S153" s="210"/>
      <c r="T153" s="99">
        <v>3216756.91</v>
      </c>
      <c r="U153" s="210"/>
      <c r="V153" s="210"/>
      <c r="W153" s="210"/>
      <c r="X153" s="210"/>
      <c r="Y153" s="210"/>
      <c r="Z153" s="294"/>
      <c r="AA153" s="258"/>
    </row>
    <row r="154" spans="1:27" ht="51" x14ac:dyDescent="0.25">
      <c r="A154" s="258"/>
      <c r="B154" s="46"/>
      <c r="C154" s="258"/>
      <c r="D154" s="191" t="s">
        <v>1637</v>
      </c>
      <c r="E154" s="258"/>
      <c r="F154" s="294" t="s">
        <v>5233</v>
      </c>
      <c r="G154" s="299" t="s">
        <v>50</v>
      </c>
      <c r="H154" s="258" t="s">
        <v>5232</v>
      </c>
      <c r="I154" s="258"/>
      <c r="J154" s="258"/>
      <c r="K154" s="258"/>
      <c r="L154" s="294" t="s">
        <v>7878</v>
      </c>
      <c r="M154" s="299" t="s">
        <v>5234</v>
      </c>
      <c r="N154" s="258"/>
      <c r="O154" s="258" t="s">
        <v>8121</v>
      </c>
      <c r="P154" s="76" t="s">
        <v>8122</v>
      </c>
      <c r="Q154" s="11">
        <v>42816</v>
      </c>
      <c r="R154" s="258"/>
      <c r="S154" s="210"/>
      <c r="T154" s="99">
        <v>27647236.850000001</v>
      </c>
      <c r="U154" s="210"/>
      <c r="V154" s="210"/>
      <c r="W154" s="210"/>
      <c r="X154" s="210"/>
      <c r="Y154" s="210"/>
      <c r="Z154" s="294"/>
      <c r="AA154" s="258"/>
    </row>
    <row r="155" spans="1:27" ht="51" x14ac:dyDescent="0.25">
      <c r="A155" s="258"/>
      <c r="B155" s="46"/>
      <c r="C155" s="258"/>
      <c r="D155" s="191" t="s">
        <v>1637</v>
      </c>
      <c r="E155" s="258"/>
      <c r="F155" s="294" t="s">
        <v>5235</v>
      </c>
      <c r="G155" s="299" t="s">
        <v>50</v>
      </c>
      <c r="H155" s="294" t="s">
        <v>7311</v>
      </c>
      <c r="I155" s="258"/>
      <c r="J155" s="258"/>
      <c r="K155" s="258"/>
      <c r="L155" s="294" t="s">
        <v>7878</v>
      </c>
      <c r="M155" s="299" t="s">
        <v>5237</v>
      </c>
      <c r="N155" s="258"/>
      <c r="O155" s="258" t="s">
        <v>7287</v>
      </c>
      <c r="P155" s="76" t="s">
        <v>7310</v>
      </c>
      <c r="Q155" s="11">
        <v>42886</v>
      </c>
      <c r="R155" s="294" t="s">
        <v>5236</v>
      </c>
      <c r="S155" s="210"/>
      <c r="T155" s="99">
        <v>123359.17</v>
      </c>
      <c r="U155" s="210"/>
      <c r="V155" s="210"/>
      <c r="W155" s="210"/>
      <c r="X155" s="210"/>
      <c r="Y155" s="210"/>
      <c r="Z155" s="294"/>
      <c r="AA155" s="258"/>
    </row>
    <row r="156" spans="1:27" ht="51" x14ac:dyDescent="0.25">
      <c r="A156" s="258"/>
      <c r="B156" s="46"/>
      <c r="C156" s="258"/>
      <c r="D156" s="191" t="s">
        <v>1637</v>
      </c>
      <c r="E156" s="258"/>
      <c r="F156" s="294" t="s">
        <v>5243</v>
      </c>
      <c r="G156" s="299" t="s">
        <v>5245</v>
      </c>
      <c r="H156" s="294" t="s">
        <v>5242</v>
      </c>
      <c r="I156" s="258"/>
      <c r="J156" s="258"/>
      <c r="K156" s="258"/>
      <c r="L156" s="294" t="s">
        <v>7878</v>
      </c>
      <c r="M156" s="299" t="s">
        <v>5240</v>
      </c>
      <c r="N156" s="258"/>
      <c r="O156" s="258" t="s">
        <v>8121</v>
      </c>
      <c r="P156" s="76" t="s">
        <v>8123</v>
      </c>
      <c r="Q156" s="11">
        <v>42783</v>
      </c>
      <c r="R156" s="294" t="s">
        <v>5244</v>
      </c>
      <c r="S156" s="210"/>
      <c r="T156" s="99">
        <v>8028</v>
      </c>
      <c r="U156" s="210"/>
      <c r="V156" s="210"/>
      <c r="W156" s="210"/>
      <c r="X156" s="210"/>
      <c r="Y156" s="210"/>
      <c r="Z156" s="294"/>
      <c r="AA156" s="258"/>
    </row>
    <row r="157" spans="1:27" ht="76.5" x14ac:dyDescent="0.25">
      <c r="A157" s="258"/>
      <c r="B157" s="46"/>
      <c r="C157" s="258"/>
      <c r="D157" s="191" t="s">
        <v>1637</v>
      </c>
      <c r="E157" s="258"/>
      <c r="F157" s="294" t="s">
        <v>5253</v>
      </c>
      <c r="G157" s="299" t="s">
        <v>50</v>
      </c>
      <c r="H157" s="294" t="s">
        <v>5252</v>
      </c>
      <c r="I157" s="258"/>
      <c r="J157" s="258"/>
      <c r="K157" s="258"/>
      <c r="L157" s="294" t="s">
        <v>7878</v>
      </c>
      <c r="M157" s="299" t="s">
        <v>5255</v>
      </c>
      <c r="N157" s="258"/>
      <c r="O157" s="258"/>
      <c r="P157" s="76"/>
      <c r="Q157" s="11"/>
      <c r="R157" s="294" t="s">
        <v>5254</v>
      </c>
      <c r="S157" s="210"/>
      <c r="T157" s="99">
        <v>4640958.04</v>
      </c>
      <c r="U157" s="210"/>
      <c r="V157" s="210"/>
      <c r="W157" s="210"/>
      <c r="X157" s="210"/>
      <c r="Y157" s="210"/>
      <c r="Z157" s="294"/>
      <c r="AA157" s="258"/>
    </row>
    <row r="158" spans="1:27" ht="63.75" x14ac:dyDescent="0.25">
      <c r="A158" s="258"/>
      <c r="B158" s="46"/>
      <c r="C158" s="258"/>
      <c r="D158" s="191" t="s">
        <v>1637</v>
      </c>
      <c r="E158" s="258"/>
      <c r="F158" s="299" t="s">
        <v>5844</v>
      </c>
      <c r="G158" s="299" t="s">
        <v>50</v>
      </c>
      <c r="H158" s="258" t="s">
        <v>5846</v>
      </c>
      <c r="I158" s="258"/>
      <c r="J158" s="258"/>
      <c r="K158" s="258"/>
      <c r="L158" s="294" t="s">
        <v>7878</v>
      </c>
      <c r="M158" s="294" t="s">
        <v>5845</v>
      </c>
      <c r="N158" s="258"/>
      <c r="O158" s="258" t="s">
        <v>8121</v>
      </c>
      <c r="P158" s="294" t="s">
        <v>8124</v>
      </c>
      <c r="Q158" s="11">
        <v>39833</v>
      </c>
      <c r="R158" s="258"/>
      <c r="S158" s="210"/>
      <c r="T158" s="112">
        <v>623280</v>
      </c>
      <c r="U158" s="210"/>
      <c r="V158" s="210"/>
      <c r="W158" s="210"/>
      <c r="X158" s="210"/>
      <c r="Y158" s="210"/>
      <c r="Z158" s="294"/>
      <c r="AA158" s="258"/>
    </row>
    <row r="159" spans="1:27" ht="63.75" x14ac:dyDescent="0.25">
      <c r="A159" s="258"/>
      <c r="B159" s="46"/>
      <c r="C159" s="258"/>
      <c r="D159" s="191" t="s">
        <v>1637</v>
      </c>
      <c r="E159" s="258"/>
      <c r="F159" s="299" t="s">
        <v>5847</v>
      </c>
      <c r="G159" s="299" t="s">
        <v>50</v>
      </c>
      <c r="H159" s="258" t="s">
        <v>5848</v>
      </c>
      <c r="I159" s="258"/>
      <c r="J159" s="258"/>
      <c r="K159" s="258"/>
      <c r="L159" s="294" t="s">
        <v>7878</v>
      </c>
      <c r="M159" s="294" t="s">
        <v>5845</v>
      </c>
      <c r="N159" s="258"/>
      <c r="O159" s="258" t="s">
        <v>8121</v>
      </c>
      <c r="P159" s="294" t="s">
        <v>8125</v>
      </c>
      <c r="Q159" s="11">
        <v>39833</v>
      </c>
      <c r="R159" s="258"/>
      <c r="S159" s="210"/>
      <c r="T159" s="99">
        <v>14291830</v>
      </c>
      <c r="U159" s="210"/>
      <c r="V159" s="210"/>
      <c r="W159" s="210"/>
      <c r="X159" s="210"/>
      <c r="Y159" s="210"/>
      <c r="Z159" s="294"/>
      <c r="AA159" s="258"/>
    </row>
    <row r="160" spans="1:27" ht="63.75" x14ac:dyDescent="0.25">
      <c r="A160" s="258"/>
      <c r="B160" s="46"/>
      <c r="C160" s="258"/>
      <c r="D160" s="191" t="s">
        <v>1637</v>
      </c>
      <c r="E160" s="258"/>
      <c r="F160" s="299" t="s">
        <v>5849</v>
      </c>
      <c r="G160" s="299" t="s">
        <v>50</v>
      </c>
      <c r="H160" s="258" t="s">
        <v>5850</v>
      </c>
      <c r="I160" s="258"/>
      <c r="J160" s="258"/>
      <c r="K160" s="258"/>
      <c r="L160" s="294" t="s">
        <v>7878</v>
      </c>
      <c r="M160" s="294" t="s">
        <v>5845</v>
      </c>
      <c r="N160" s="258"/>
      <c r="O160" s="258" t="s">
        <v>8121</v>
      </c>
      <c r="P160" s="294" t="s">
        <v>8126</v>
      </c>
      <c r="Q160" s="11">
        <v>39834</v>
      </c>
      <c r="R160" s="258"/>
      <c r="S160" s="210"/>
      <c r="T160" s="99">
        <v>2523610</v>
      </c>
      <c r="U160" s="210"/>
      <c r="V160" s="210"/>
      <c r="W160" s="210"/>
      <c r="X160" s="210"/>
      <c r="Y160" s="210"/>
      <c r="Z160" s="294"/>
      <c r="AA160" s="258"/>
    </row>
    <row r="161" spans="1:27" ht="63.75" x14ac:dyDescent="0.25">
      <c r="A161" s="258"/>
      <c r="B161" s="46"/>
      <c r="C161" s="258"/>
      <c r="D161" s="191" t="s">
        <v>1637</v>
      </c>
      <c r="E161" s="258"/>
      <c r="F161" s="299" t="s">
        <v>5851</v>
      </c>
      <c r="G161" s="299" t="s">
        <v>50</v>
      </c>
      <c r="H161" s="258" t="s">
        <v>5852</v>
      </c>
      <c r="I161" s="258"/>
      <c r="J161" s="258"/>
      <c r="K161" s="258"/>
      <c r="L161" s="294" t="s">
        <v>7878</v>
      </c>
      <c r="M161" s="294" t="s">
        <v>5845</v>
      </c>
      <c r="N161" s="258"/>
      <c r="O161" s="258" t="s">
        <v>8121</v>
      </c>
      <c r="P161" s="294" t="s">
        <v>8127</v>
      </c>
      <c r="Q161" s="11">
        <v>39834</v>
      </c>
      <c r="R161" s="258"/>
      <c r="S161" s="210"/>
      <c r="T161" s="99">
        <v>397030</v>
      </c>
      <c r="U161" s="210"/>
      <c r="V161" s="210"/>
      <c r="W161" s="210"/>
      <c r="X161" s="210"/>
      <c r="Y161" s="210"/>
      <c r="Z161" s="294"/>
      <c r="AA161" s="258"/>
    </row>
    <row r="162" spans="1:27" ht="63.75" x14ac:dyDescent="0.25">
      <c r="A162" s="258"/>
      <c r="B162" s="46"/>
      <c r="C162" s="258"/>
      <c r="D162" s="191" t="s">
        <v>1637</v>
      </c>
      <c r="E162" s="258"/>
      <c r="F162" s="299" t="s">
        <v>5853</v>
      </c>
      <c r="G162" s="299" t="s">
        <v>50</v>
      </c>
      <c r="H162" s="258" t="s">
        <v>5854</v>
      </c>
      <c r="I162" s="258"/>
      <c r="J162" s="258"/>
      <c r="K162" s="258"/>
      <c r="L162" s="294" t="s">
        <v>7878</v>
      </c>
      <c r="M162" s="294" t="s">
        <v>5845</v>
      </c>
      <c r="N162" s="258"/>
      <c r="O162" s="258" t="s">
        <v>8121</v>
      </c>
      <c r="P162" s="294" t="s">
        <v>8128</v>
      </c>
      <c r="Q162" s="11">
        <v>39834</v>
      </c>
      <c r="R162" s="258"/>
      <c r="S162" s="210"/>
      <c r="T162" s="99">
        <v>250197346.90000001</v>
      </c>
      <c r="U162" s="210"/>
      <c r="V162" s="210"/>
      <c r="W162" s="210"/>
      <c r="X162" s="210"/>
      <c r="Y162" s="210"/>
      <c r="Z162" s="294"/>
      <c r="AA162" s="258"/>
    </row>
    <row r="163" spans="1:27" ht="63.75" x14ac:dyDescent="0.25">
      <c r="A163" s="258"/>
      <c r="B163" s="46"/>
      <c r="C163" s="258"/>
      <c r="D163" s="191" t="s">
        <v>1637</v>
      </c>
      <c r="E163" s="258"/>
      <c r="F163" s="299" t="s">
        <v>5855</v>
      </c>
      <c r="G163" s="299" t="s">
        <v>50</v>
      </c>
      <c r="H163" s="258" t="s">
        <v>5856</v>
      </c>
      <c r="I163" s="258"/>
      <c r="J163" s="258"/>
      <c r="K163" s="258"/>
      <c r="L163" s="294" t="s">
        <v>7878</v>
      </c>
      <c r="M163" s="294" t="s">
        <v>5845</v>
      </c>
      <c r="N163" s="258"/>
      <c r="O163" s="258" t="s">
        <v>8121</v>
      </c>
      <c r="P163" s="294" t="s">
        <v>8129</v>
      </c>
      <c r="Q163" s="11">
        <v>39834</v>
      </c>
      <c r="R163" s="258"/>
      <c r="S163" s="210"/>
      <c r="T163" s="99">
        <v>6058723</v>
      </c>
      <c r="U163" s="210"/>
      <c r="V163" s="210"/>
      <c r="W163" s="210"/>
      <c r="X163" s="210"/>
      <c r="Y163" s="210"/>
      <c r="Z163" s="294"/>
      <c r="AA163" s="258"/>
    </row>
    <row r="164" spans="1:27" ht="63.75" x14ac:dyDescent="0.25">
      <c r="A164" s="258"/>
      <c r="B164" s="46"/>
      <c r="C164" s="258"/>
      <c r="D164" s="191" t="s">
        <v>1637</v>
      </c>
      <c r="E164" s="258"/>
      <c r="F164" s="299" t="s">
        <v>5857</v>
      </c>
      <c r="G164" s="299" t="s">
        <v>50</v>
      </c>
      <c r="H164" s="258" t="s">
        <v>5858</v>
      </c>
      <c r="I164" s="258"/>
      <c r="J164" s="258"/>
      <c r="K164" s="258"/>
      <c r="L164" s="294" t="s">
        <v>7878</v>
      </c>
      <c r="M164" s="294" t="s">
        <v>5845</v>
      </c>
      <c r="N164" s="258"/>
      <c r="O164" s="258" t="s">
        <v>8121</v>
      </c>
      <c r="P164" s="294" t="s">
        <v>8130</v>
      </c>
      <c r="Q164" s="11">
        <v>39834</v>
      </c>
      <c r="R164" s="258"/>
      <c r="S164" s="210"/>
      <c r="T164" s="99">
        <v>165428</v>
      </c>
      <c r="U164" s="210"/>
      <c r="V164" s="210"/>
      <c r="W164" s="210"/>
      <c r="X164" s="210"/>
      <c r="Y164" s="210"/>
      <c r="Z164" s="294"/>
      <c r="AA164" s="258"/>
    </row>
    <row r="165" spans="1:27" ht="51" x14ac:dyDescent="0.25">
      <c r="A165" s="258"/>
      <c r="B165" s="46"/>
      <c r="C165" s="258"/>
      <c r="D165" s="191" t="s">
        <v>1637</v>
      </c>
      <c r="E165" s="258"/>
      <c r="F165" s="279" t="s">
        <v>7047</v>
      </c>
      <c r="G165" s="45" t="s">
        <v>7049</v>
      </c>
      <c r="H165" s="258" t="s">
        <v>6769</v>
      </c>
      <c r="I165" s="258"/>
      <c r="J165" s="258"/>
      <c r="K165" s="258"/>
      <c r="L165" s="294" t="s">
        <v>7878</v>
      </c>
      <c r="M165" s="45" t="s">
        <v>7048</v>
      </c>
      <c r="N165" s="258"/>
      <c r="O165" s="258" t="s">
        <v>8121</v>
      </c>
      <c r="P165" s="294" t="s">
        <v>6784</v>
      </c>
      <c r="Q165" s="11">
        <v>44092</v>
      </c>
      <c r="R165" s="258"/>
      <c r="S165" s="210"/>
      <c r="T165" s="292">
        <v>3927965.93</v>
      </c>
      <c r="U165" s="210"/>
      <c r="V165" s="210"/>
      <c r="W165" s="210"/>
      <c r="X165" s="210"/>
      <c r="Y165" s="210"/>
      <c r="Z165" s="294"/>
      <c r="AA165" s="258"/>
    </row>
    <row r="166" spans="1:27" ht="76.5" x14ac:dyDescent="0.25">
      <c r="A166" s="258"/>
      <c r="B166" s="46"/>
      <c r="C166" s="258"/>
      <c r="D166" s="191" t="s">
        <v>1637</v>
      </c>
      <c r="E166" s="258"/>
      <c r="F166" s="294" t="s">
        <v>6990</v>
      </c>
      <c r="G166" s="294" t="s">
        <v>6992</v>
      </c>
      <c r="H166" s="258" t="s">
        <v>7046</v>
      </c>
      <c r="I166" s="258"/>
      <c r="J166" s="258"/>
      <c r="K166" s="258"/>
      <c r="L166" s="294" t="s">
        <v>7878</v>
      </c>
      <c r="M166" s="294" t="s">
        <v>6991</v>
      </c>
      <c r="N166" s="258"/>
      <c r="O166" s="258" t="s">
        <v>8121</v>
      </c>
      <c r="P166" s="294" t="s">
        <v>8131</v>
      </c>
      <c r="Q166" s="11">
        <v>45651</v>
      </c>
      <c r="R166" s="51">
        <v>11301.8</v>
      </c>
      <c r="S166" s="210"/>
      <c r="T166" s="99">
        <v>159115656.74000001</v>
      </c>
      <c r="U166" s="210"/>
      <c r="V166" s="210"/>
      <c r="W166" s="210"/>
      <c r="X166" s="210"/>
      <c r="Y166" s="210"/>
      <c r="Z166" s="294"/>
      <c r="AA166" s="258"/>
    </row>
    <row r="167" spans="1:27" x14ac:dyDescent="0.25">
      <c r="B167" s="128"/>
      <c r="F167" s="128"/>
      <c r="M167" s="128"/>
      <c r="R167" s="55"/>
    </row>
    <row r="168" spans="1:27" x14ac:dyDescent="0.25">
      <c r="B168" s="128"/>
      <c r="F168" s="128"/>
      <c r="M168" s="128"/>
      <c r="R168" s="128"/>
    </row>
    <row r="169" spans="1:27" x14ac:dyDescent="0.25">
      <c r="B169" s="128"/>
      <c r="F169" s="128"/>
      <c r="M169" s="128"/>
      <c r="R169" s="128"/>
    </row>
    <row r="170" spans="1:27" x14ac:dyDescent="0.25">
      <c r="B170" s="128"/>
      <c r="F170" s="128"/>
      <c r="M170" s="128"/>
      <c r="R170" s="128"/>
    </row>
    <row r="171" spans="1:27" x14ac:dyDescent="0.25">
      <c r="B171" s="128"/>
      <c r="F171" s="128"/>
      <c r="M171" s="128"/>
      <c r="R171" s="128"/>
    </row>
    <row r="172" spans="1:27" x14ac:dyDescent="0.25">
      <c r="B172" s="128"/>
      <c r="F172" s="128"/>
      <c r="M172" s="128"/>
      <c r="R172" s="128"/>
    </row>
    <row r="173" spans="1:27" x14ac:dyDescent="0.25">
      <c r="B173" s="128"/>
      <c r="F173" s="128"/>
      <c r="M173" s="128"/>
      <c r="R173" s="128"/>
    </row>
    <row r="174" spans="1:27" x14ac:dyDescent="0.25">
      <c r="B174" s="128"/>
      <c r="F174" s="128"/>
      <c r="M174" s="128"/>
      <c r="R174" s="128"/>
    </row>
    <row r="175" spans="1:27" x14ac:dyDescent="0.25">
      <c r="B175" s="128"/>
      <c r="F175" s="128"/>
      <c r="M175" s="128"/>
      <c r="R175" s="128"/>
    </row>
    <row r="176" spans="1:27" x14ac:dyDescent="0.25">
      <c r="B176" s="128"/>
      <c r="F176" s="128"/>
      <c r="M176" s="128"/>
      <c r="R176" s="128"/>
    </row>
    <row r="177" spans="2:18" x14ac:dyDescent="0.25">
      <c r="B177" s="128"/>
      <c r="F177" s="128"/>
      <c r="M177" s="128"/>
      <c r="R177" s="128"/>
    </row>
    <row r="178" spans="2:18" x14ac:dyDescent="0.25">
      <c r="B178" s="128"/>
      <c r="F178" s="128"/>
      <c r="M178" s="128"/>
      <c r="R178" s="128"/>
    </row>
    <row r="179" spans="2:18" x14ac:dyDescent="0.25">
      <c r="B179" s="128"/>
      <c r="F179" s="128"/>
      <c r="M179" s="128"/>
      <c r="R179" s="128"/>
    </row>
    <row r="180" spans="2:18" x14ac:dyDescent="0.25">
      <c r="B180" s="128"/>
      <c r="F180" s="128"/>
      <c r="M180" s="128"/>
      <c r="R180" s="128"/>
    </row>
    <row r="181" spans="2:18" x14ac:dyDescent="0.25">
      <c r="B181" s="128"/>
      <c r="F181" s="128"/>
      <c r="M181" s="128"/>
      <c r="R181" s="128"/>
    </row>
    <row r="182" spans="2:18" x14ac:dyDescent="0.25">
      <c r="B182" s="128"/>
      <c r="F182" s="128"/>
      <c r="M182" s="128"/>
      <c r="R182" s="128"/>
    </row>
    <row r="183" spans="2:18" x14ac:dyDescent="0.25">
      <c r="B183" s="128"/>
      <c r="F183" s="128"/>
      <c r="M183" s="128"/>
      <c r="R183" s="128"/>
    </row>
    <row r="184" spans="2:18" x14ac:dyDescent="0.25">
      <c r="B184" s="128"/>
      <c r="F184" s="128"/>
      <c r="M184" s="128"/>
      <c r="R184" s="128"/>
    </row>
    <row r="185" spans="2:18" x14ac:dyDescent="0.25">
      <c r="B185" s="128"/>
      <c r="F185" s="128"/>
      <c r="M185" s="128"/>
      <c r="R185" s="128"/>
    </row>
    <row r="186" spans="2:18" x14ac:dyDescent="0.25">
      <c r="B186" s="128"/>
      <c r="F186" s="128"/>
      <c r="M186" s="128"/>
      <c r="R186" s="128"/>
    </row>
    <row r="187" spans="2:18" x14ac:dyDescent="0.25">
      <c r="B187" s="128"/>
      <c r="F187" s="128"/>
      <c r="M187" s="128"/>
      <c r="R187" s="128"/>
    </row>
    <row r="188" spans="2:18" x14ac:dyDescent="0.25">
      <c r="B188" s="128"/>
      <c r="F188" s="128"/>
      <c r="M188" s="128"/>
      <c r="R188" s="128"/>
    </row>
    <row r="189" spans="2:18" x14ac:dyDescent="0.25">
      <c r="B189" s="128"/>
      <c r="F189" s="128"/>
      <c r="M189" s="128"/>
      <c r="R189" s="128"/>
    </row>
    <row r="190" spans="2:18" x14ac:dyDescent="0.25">
      <c r="B190" s="128"/>
      <c r="F190" s="128"/>
      <c r="M190" s="128"/>
      <c r="R190" s="128"/>
    </row>
    <row r="191" spans="2:18" x14ac:dyDescent="0.25">
      <c r="B191" s="128"/>
      <c r="F191" s="128"/>
      <c r="M191" s="128"/>
      <c r="R191" s="128"/>
    </row>
    <row r="192" spans="2:18" x14ac:dyDescent="0.25">
      <c r="B192" s="128"/>
      <c r="F192" s="128"/>
      <c r="M192" s="128"/>
      <c r="R192" s="128"/>
    </row>
    <row r="193" spans="2:18" x14ac:dyDescent="0.25">
      <c r="B193" s="128"/>
      <c r="F193" s="128"/>
      <c r="M193" s="128"/>
      <c r="R193" s="128"/>
    </row>
    <row r="194" spans="2:18" x14ac:dyDescent="0.25">
      <c r="B194" s="128"/>
      <c r="F194" s="128"/>
      <c r="M194" s="128"/>
      <c r="R194" s="128"/>
    </row>
    <row r="195" spans="2:18" x14ac:dyDescent="0.25">
      <c r="B195" s="128"/>
      <c r="F195" s="128"/>
      <c r="M195" s="128"/>
      <c r="R195" s="128"/>
    </row>
    <row r="196" spans="2:18" x14ac:dyDescent="0.25">
      <c r="B196" s="128"/>
      <c r="F196" s="128"/>
      <c r="M196" s="128"/>
      <c r="R196" s="128"/>
    </row>
    <row r="197" spans="2:18" x14ac:dyDescent="0.25">
      <c r="B197" s="128"/>
      <c r="F197" s="128"/>
      <c r="M197" s="128"/>
      <c r="R197" s="128"/>
    </row>
    <row r="198" spans="2:18" x14ac:dyDescent="0.25">
      <c r="B198" s="128"/>
      <c r="F198" s="128"/>
      <c r="M198" s="128"/>
      <c r="R198" s="128"/>
    </row>
    <row r="199" spans="2:18" x14ac:dyDescent="0.25">
      <c r="B199" s="128"/>
      <c r="F199" s="128"/>
      <c r="M199" s="128"/>
      <c r="R199" s="128"/>
    </row>
    <row r="200" spans="2:18" x14ac:dyDescent="0.25">
      <c r="B200" s="128"/>
      <c r="F200" s="128"/>
      <c r="M200" s="128"/>
      <c r="R200" s="128"/>
    </row>
    <row r="201" spans="2:18" x14ac:dyDescent="0.25">
      <c r="B201" s="128"/>
      <c r="F201" s="128"/>
      <c r="M201" s="128"/>
      <c r="R201" s="128"/>
    </row>
    <row r="202" spans="2:18" x14ac:dyDescent="0.25">
      <c r="B202" s="128"/>
      <c r="F202" s="128"/>
      <c r="M202" s="128"/>
      <c r="R202" s="128"/>
    </row>
    <row r="203" spans="2:18" x14ac:dyDescent="0.25">
      <c r="B203" s="128"/>
      <c r="F203" s="128"/>
      <c r="M203" s="128"/>
      <c r="R203" s="128"/>
    </row>
    <row r="204" spans="2:18" x14ac:dyDescent="0.25">
      <c r="B204" s="128"/>
      <c r="F204" s="128"/>
      <c r="M204" s="128"/>
      <c r="R204" s="128"/>
    </row>
    <row r="205" spans="2:18" x14ac:dyDescent="0.25">
      <c r="B205" s="128"/>
      <c r="F205" s="128"/>
      <c r="M205" s="128"/>
      <c r="R205" s="128"/>
    </row>
    <row r="206" spans="2:18" x14ac:dyDescent="0.25">
      <c r="B206" s="128"/>
      <c r="F206" s="128"/>
      <c r="M206" s="128"/>
      <c r="R206" s="128"/>
    </row>
    <row r="207" spans="2:18" x14ac:dyDescent="0.25">
      <c r="B207" s="128"/>
      <c r="F207" s="128"/>
      <c r="M207" s="128"/>
      <c r="R207" s="128"/>
    </row>
    <row r="208" spans="2:18" x14ac:dyDescent="0.25">
      <c r="B208" s="128"/>
      <c r="F208" s="128"/>
      <c r="M208" s="128"/>
      <c r="R208" s="128"/>
    </row>
    <row r="209" spans="2:18" x14ac:dyDescent="0.25">
      <c r="B209" s="128"/>
      <c r="F209" s="128"/>
      <c r="M209" s="128"/>
      <c r="R209" s="128"/>
    </row>
    <row r="210" spans="2:18" x14ac:dyDescent="0.25">
      <c r="B210" s="128"/>
      <c r="F210" s="128"/>
      <c r="M210" s="128"/>
      <c r="R210" s="128"/>
    </row>
    <row r="211" spans="2:18" x14ac:dyDescent="0.25">
      <c r="B211" s="128"/>
      <c r="F211" s="128"/>
      <c r="M211" s="128"/>
      <c r="R211" s="128"/>
    </row>
    <row r="212" spans="2:18" x14ac:dyDescent="0.25">
      <c r="B212" s="128"/>
      <c r="F212" s="128"/>
      <c r="M212" s="128"/>
      <c r="R212" s="128"/>
    </row>
    <row r="213" spans="2:18" x14ac:dyDescent="0.25">
      <c r="B213" s="128"/>
      <c r="F213" s="128"/>
      <c r="M213" s="128"/>
      <c r="R213" s="128"/>
    </row>
    <row r="214" spans="2:18" x14ac:dyDescent="0.25">
      <c r="B214" s="128"/>
      <c r="F214" s="128"/>
      <c r="M214" s="128"/>
      <c r="R214" s="128"/>
    </row>
    <row r="215" spans="2:18" x14ac:dyDescent="0.25">
      <c r="B215" s="128"/>
      <c r="F215" s="128"/>
      <c r="M215" s="128"/>
      <c r="R215" s="128"/>
    </row>
    <row r="216" spans="2:18" x14ac:dyDescent="0.25">
      <c r="B216" s="128"/>
      <c r="F216" s="128"/>
      <c r="M216" s="128"/>
      <c r="R216" s="128"/>
    </row>
    <row r="217" spans="2:18" x14ac:dyDescent="0.25">
      <c r="B217" s="128"/>
      <c r="F217" s="128"/>
      <c r="M217" s="128"/>
      <c r="R217" s="128"/>
    </row>
    <row r="218" spans="2:18" x14ac:dyDescent="0.25">
      <c r="B218" s="128"/>
      <c r="F218" s="128"/>
      <c r="M218" s="128"/>
      <c r="R218" s="128"/>
    </row>
    <row r="219" spans="2:18" x14ac:dyDescent="0.25">
      <c r="B219" s="128"/>
      <c r="F219" s="128"/>
      <c r="M219" s="128"/>
      <c r="R219" s="128"/>
    </row>
    <row r="220" spans="2:18" x14ac:dyDescent="0.25">
      <c r="B220" s="128"/>
      <c r="F220" s="128"/>
      <c r="M220" s="128"/>
      <c r="R220" s="128"/>
    </row>
    <row r="221" spans="2:18" x14ac:dyDescent="0.25">
      <c r="B221" s="128"/>
      <c r="F221" s="128"/>
      <c r="M221" s="128"/>
      <c r="R221" s="128"/>
    </row>
    <row r="222" spans="2:18" x14ac:dyDescent="0.25">
      <c r="B222" s="128"/>
      <c r="F222" s="128"/>
      <c r="M222" s="128"/>
      <c r="R222" s="128"/>
    </row>
    <row r="223" spans="2:18" x14ac:dyDescent="0.25">
      <c r="B223" s="128"/>
      <c r="F223" s="128"/>
      <c r="M223" s="128"/>
      <c r="R223" s="128"/>
    </row>
    <row r="224" spans="2:18" x14ac:dyDescent="0.25">
      <c r="B224" s="128"/>
      <c r="F224" s="128"/>
      <c r="M224" s="128"/>
      <c r="R224" s="128"/>
    </row>
    <row r="225" spans="2:18" x14ac:dyDescent="0.25">
      <c r="B225" s="128"/>
      <c r="F225" s="128"/>
      <c r="M225" s="128"/>
      <c r="R225" s="128"/>
    </row>
    <row r="226" spans="2:18" x14ac:dyDescent="0.25">
      <c r="B226" s="128"/>
      <c r="F226" s="128"/>
      <c r="M226" s="128"/>
      <c r="R226" s="128"/>
    </row>
    <row r="227" spans="2:18" x14ac:dyDescent="0.25">
      <c r="B227" s="128"/>
      <c r="F227" s="128"/>
      <c r="M227" s="128"/>
      <c r="R227" s="128"/>
    </row>
    <row r="228" spans="2:18" x14ac:dyDescent="0.25">
      <c r="B228" s="128"/>
      <c r="F228" s="128"/>
      <c r="M228" s="128"/>
      <c r="R228" s="128"/>
    </row>
    <row r="229" spans="2:18" x14ac:dyDescent="0.25">
      <c r="B229" s="128"/>
      <c r="F229" s="128"/>
      <c r="M229" s="128"/>
      <c r="R229" s="128"/>
    </row>
    <row r="230" spans="2:18" x14ac:dyDescent="0.25">
      <c r="B230" s="128"/>
      <c r="F230" s="128"/>
      <c r="M230" s="128"/>
      <c r="R230" s="128"/>
    </row>
    <row r="231" spans="2:18" x14ac:dyDescent="0.25">
      <c r="B231" s="128"/>
      <c r="F231" s="128"/>
      <c r="M231" s="128"/>
      <c r="R231" s="128"/>
    </row>
    <row r="232" spans="2:18" x14ac:dyDescent="0.25">
      <c r="B232" s="128"/>
      <c r="F232" s="128"/>
      <c r="M232" s="128"/>
      <c r="R232" s="128"/>
    </row>
    <row r="233" spans="2:18" x14ac:dyDescent="0.25">
      <c r="B233" s="128"/>
      <c r="F233" s="128"/>
      <c r="M233" s="128"/>
      <c r="R233" s="128"/>
    </row>
    <row r="234" spans="2:18" x14ac:dyDescent="0.25">
      <c r="B234" s="128"/>
      <c r="F234" s="128"/>
      <c r="M234" s="128"/>
      <c r="R234" s="128"/>
    </row>
    <row r="235" spans="2:18" x14ac:dyDescent="0.25">
      <c r="B235" s="128"/>
      <c r="F235" s="128"/>
      <c r="M235" s="128"/>
      <c r="R235" s="128"/>
    </row>
    <row r="236" spans="2:18" x14ac:dyDescent="0.25">
      <c r="B236" s="128"/>
      <c r="F236" s="128"/>
      <c r="M236" s="128"/>
      <c r="R236" s="128"/>
    </row>
    <row r="237" spans="2:18" x14ac:dyDescent="0.25">
      <c r="B237" s="128"/>
      <c r="F237" s="128"/>
      <c r="M237" s="128"/>
      <c r="R237" s="128"/>
    </row>
    <row r="238" spans="2:18" x14ac:dyDescent="0.25">
      <c r="B238" s="128"/>
      <c r="F238" s="128"/>
      <c r="M238" s="128"/>
      <c r="R238" s="128"/>
    </row>
    <row r="239" spans="2:18" x14ac:dyDescent="0.25">
      <c r="B239" s="128"/>
      <c r="F239" s="128"/>
      <c r="M239" s="128"/>
      <c r="R239" s="128"/>
    </row>
    <row r="240" spans="2:18" x14ac:dyDescent="0.25">
      <c r="F240" s="41"/>
      <c r="M240" s="42"/>
      <c r="R240" s="41"/>
    </row>
    <row r="241" spans="2:18" x14ac:dyDescent="0.25">
      <c r="B241" s="128"/>
      <c r="F241" s="128"/>
      <c r="M241" s="128"/>
      <c r="R241" s="128"/>
    </row>
    <row r="242" spans="2:18" x14ac:dyDescent="0.25">
      <c r="B242" s="128"/>
      <c r="F242" s="128"/>
      <c r="M242" s="128"/>
      <c r="R242" s="128"/>
    </row>
    <row r="243" spans="2:18" x14ac:dyDescent="0.25">
      <c r="B243" s="128"/>
      <c r="F243" s="128"/>
      <c r="M243" s="128"/>
      <c r="R243" s="128"/>
    </row>
    <row r="244" spans="2:18" x14ac:dyDescent="0.25">
      <c r="B244" s="128"/>
      <c r="F244" s="128"/>
      <c r="M244" s="128"/>
      <c r="R244" s="128"/>
    </row>
    <row r="245" spans="2:18" x14ac:dyDescent="0.25">
      <c r="B245" s="128"/>
      <c r="F245" s="128"/>
      <c r="M245" s="128"/>
      <c r="R245" s="128"/>
    </row>
    <row r="246" spans="2:18" x14ac:dyDescent="0.25">
      <c r="B246" s="128"/>
      <c r="F246" s="128"/>
      <c r="M246" s="128"/>
      <c r="R246" s="128"/>
    </row>
    <row r="247" spans="2:18" x14ac:dyDescent="0.25">
      <c r="B247" s="128"/>
      <c r="F247" s="128"/>
      <c r="M247" s="128"/>
      <c r="R247" s="128"/>
    </row>
    <row r="248" spans="2:18" x14ac:dyDescent="0.25">
      <c r="B248" s="128"/>
      <c r="F248" s="128"/>
      <c r="M248" s="128"/>
      <c r="R248" s="128"/>
    </row>
    <row r="249" spans="2:18" x14ac:dyDescent="0.25">
      <c r="B249" s="128"/>
      <c r="F249" s="128"/>
      <c r="M249" s="128"/>
      <c r="R249" s="128"/>
    </row>
    <row r="250" spans="2:18" x14ac:dyDescent="0.25">
      <c r="B250" s="128"/>
      <c r="F250" s="128"/>
      <c r="M250" s="128"/>
      <c r="R250" s="128"/>
    </row>
    <row r="251" spans="2:18" x14ac:dyDescent="0.25">
      <c r="B251" s="128"/>
      <c r="F251" s="128"/>
      <c r="M251" s="128"/>
      <c r="R251" s="128"/>
    </row>
    <row r="252" spans="2:18" x14ac:dyDescent="0.25">
      <c r="B252" s="128"/>
      <c r="F252" s="128"/>
      <c r="M252" s="128"/>
      <c r="R252" s="128"/>
    </row>
    <row r="253" spans="2:18" x14ac:dyDescent="0.25">
      <c r="B253" s="128"/>
      <c r="F253" s="128"/>
      <c r="M253" s="128"/>
      <c r="R253" s="128"/>
    </row>
    <row r="254" spans="2:18" x14ac:dyDescent="0.25">
      <c r="B254" s="128"/>
      <c r="F254" s="128"/>
      <c r="M254" s="128"/>
      <c r="R254" s="128"/>
    </row>
    <row r="255" spans="2:18" x14ac:dyDescent="0.25">
      <c r="B255" s="128"/>
      <c r="F255" s="128"/>
      <c r="M255" s="128"/>
      <c r="R255" s="128"/>
    </row>
    <row r="256" spans="2:18" x14ac:dyDescent="0.25">
      <c r="B256" s="128"/>
      <c r="F256" s="128"/>
      <c r="M256" s="128"/>
      <c r="R256" s="128"/>
    </row>
    <row r="257" spans="2:18" x14ac:dyDescent="0.25">
      <c r="B257" s="128"/>
      <c r="F257" s="128"/>
      <c r="M257" s="128"/>
      <c r="R257" s="128"/>
    </row>
    <row r="258" spans="2:18" x14ac:dyDescent="0.25">
      <c r="B258" s="128"/>
      <c r="F258" s="128"/>
      <c r="M258" s="128"/>
      <c r="R258" s="128"/>
    </row>
    <row r="259" spans="2:18" x14ac:dyDescent="0.25">
      <c r="B259" s="128"/>
      <c r="F259" s="128"/>
      <c r="M259" s="128"/>
      <c r="R259" s="128"/>
    </row>
    <row r="260" spans="2:18" x14ac:dyDescent="0.25">
      <c r="B260" s="128"/>
      <c r="F260" s="128"/>
      <c r="M260" s="128"/>
      <c r="R260" s="128"/>
    </row>
    <row r="261" spans="2:18" x14ac:dyDescent="0.25">
      <c r="B261" s="128"/>
      <c r="F261" s="128"/>
      <c r="M261" s="128"/>
      <c r="R261" s="128"/>
    </row>
    <row r="262" spans="2:18" x14ac:dyDescent="0.25">
      <c r="B262" s="128"/>
      <c r="F262" s="128"/>
      <c r="M262" s="128"/>
      <c r="R262" s="128"/>
    </row>
    <row r="263" spans="2:18" x14ac:dyDescent="0.25">
      <c r="B263" s="128"/>
      <c r="F263" s="128"/>
      <c r="M263" s="128"/>
      <c r="R263" s="128"/>
    </row>
    <row r="264" spans="2:18" x14ac:dyDescent="0.25">
      <c r="B264" s="128"/>
      <c r="F264" s="128"/>
      <c r="M264" s="128"/>
      <c r="R264" s="128"/>
    </row>
    <row r="265" spans="2:18" x14ac:dyDescent="0.25">
      <c r="B265" s="128"/>
      <c r="F265" s="128"/>
      <c r="M265" s="128"/>
      <c r="R265" s="128"/>
    </row>
    <row r="266" spans="2:18" x14ac:dyDescent="0.25">
      <c r="B266" s="128"/>
      <c r="F266" s="128"/>
      <c r="M266" s="128"/>
      <c r="R266" s="128"/>
    </row>
    <row r="267" spans="2:18" x14ac:dyDescent="0.25">
      <c r="B267" s="128"/>
      <c r="F267" s="128"/>
      <c r="M267" s="128"/>
      <c r="R267" s="128"/>
    </row>
    <row r="268" spans="2:18" x14ac:dyDescent="0.25">
      <c r="B268" s="128"/>
      <c r="F268" s="128"/>
      <c r="M268" s="128"/>
      <c r="R268" s="128"/>
    </row>
    <row r="269" spans="2:18" x14ac:dyDescent="0.25">
      <c r="B269" s="128"/>
      <c r="F269" s="128"/>
      <c r="M269" s="128"/>
      <c r="R269" s="128"/>
    </row>
    <row r="270" spans="2:18" x14ac:dyDescent="0.25">
      <c r="B270" s="128"/>
      <c r="F270" s="128"/>
      <c r="M270" s="128"/>
      <c r="R270" s="128"/>
    </row>
    <row r="271" spans="2:18" x14ac:dyDescent="0.25">
      <c r="B271" s="128"/>
      <c r="F271" s="128"/>
      <c r="M271" s="128"/>
      <c r="R271" s="128"/>
    </row>
    <row r="272" spans="2:18" x14ac:dyDescent="0.25">
      <c r="B272" s="128"/>
      <c r="F272" s="128"/>
      <c r="M272" s="128"/>
      <c r="R272" s="128"/>
    </row>
    <row r="273" spans="2:18" x14ac:dyDescent="0.25">
      <c r="B273" s="128"/>
      <c r="F273" s="128"/>
      <c r="M273" s="128"/>
      <c r="R273" s="128"/>
    </row>
    <row r="274" spans="2:18" x14ac:dyDescent="0.25">
      <c r="B274" s="128"/>
      <c r="F274" s="128"/>
      <c r="M274" s="128"/>
      <c r="R274" s="128"/>
    </row>
    <row r="275" spans="2:18" x14ac:dyDescent="0.25">
      <c r="B275" s="128"/>
      <c r="F275" s="128"/>
      <c r="M275" s="128"/>
      <c r="R275" s="128"/>
    </row>
    <row r="276" spans="2:18" x14ac:dyDescent="0.25">
      <c r="B276" s="128"/>
      <c r="F276" s="128"/>
      <c r="M276" s="128"/>
      <c r="R276" s="128"/>
    </row>
    <row r="277" spans="2:18" x14ac:dyDescent="0.25">
      <c r="B277" s="128"/>
      <c r="F277" s="128"/>
      <c r="M277" s="128"/>
      <c r="R277" s="128"/>
    </row>
    <row r="278" spans="2:18" x14ac:dyDescent="0.25">
      <c r="B278" s="128"/>
      <c r="F278" s="128"/>
      <c r="M278" s="128"/>
      <c r="R278" s="128"/>
    </row>
    <row r="279" spans="2:18" x14ac:dyDescent="0.25">
      <c r="B279" s="128"/>
      <c r="F279" s="128"/>
      <c r="M279" s="128"/>
      <c r="R279" s="128"/>
    </row>
    <row r="280" spans="2:18" x14ac:dyDescent="0.25">
      <c r="B280" s="128"/>
      <c r="F280" s="128"/>
      <c r="M280" s="128"/>
      <c r="R280" s="128"/>
    </row>
    <row r="281" spans="2:18" x14ac:dyDescent="0.25">
      <c r="B281" s="128"/>
      <c r="F281" s="128"/>
      <c r="M281" s="128"/>
      <c r="R281" s="128"/>
    </row>
    <row r="282" spans="2:18" x14ac:dyDescent="0.25">
      <c r="B282" s="128"/>
      <c r="F282" s="128"/>
      <c r="M282" s="128"/>
      <c r="R282" s="128"/>
    </row>
    <row r="283" spans="2:18" x14ac:dyDescent="0.25">
      <c r="B283" s="128"/>
      <c r="F283" s="128"/>
      <c r="M283" s="128"/>
      <c r="R283" s="128"/>
    </row>
    <row r="284" spans="2:18" x14ac:dyDescent="0.25">
      <c r="B284" s="128"/>
      <c r="F284" s="128"/>
      <c r="M284" s="128"/>
      <c r="R284" s="128"/>
    </row>
    <row r="285" spans="2:18" x14ac:dyDescent="0.25">
      <c r="B285" s="128"/>
      <c r="F285" s="128"/>
      <c r="M285" s="128"/>
      <c r="R285" s="128"/>
    </row>
    <row r="286" spans="2:18" x14ac:dyDescent="0.25">
      <c r="B286" s="128"/>
      <c r="F286" s="128"/>
      <c r="M286" s="128"/>
      <c r="R286" s="128"/>
    </row>
    <row r="287" spans="2:18" x14ac:dyDescent="0.25">
      <c r="B287" s="128"/>
      <c r="F287" s="128"/>
      <c r="M287" s="128"/>
      <c r="R287" s="128"/>
    </row>
    <row r="288" spans="2:18" x14ac:dyDescent="0.25">
      <c r="B288" s="128"/>
      <c r="F288" s="128"/>
      <c r="M288" s="128"/>
      <c r="R288" s="128"/>
    </row>
    <row r="289" spans="2:18" x14ac:dyDescent="0.25">
      <c r="B289" s="128"/>
      <c r="F289" s="128"/>
      <c r="M289" s="128"/>
      <c r="R289" s="128"/>
    </row>
    <row r="290" spans="2:18" x14ac:dyDescent="0.25">
      <c r="B290" s="128"/>
      <c r="F290" s="128"/>
      <c r="M290" s="128"/>
      <c r="R290" s="128"/>
    </row>
    <row r="291" spans="2:18" x14ac:dyDescent="0.25">
      <c r="B291" s="128"/>
      <c r="F291" s="128"/>
      <c r="M291" s="128"/>
      <c r="R291" s="128"/>
    </row>
    <row r="292" spans="2:18" x14ac:dyDescent="0.25">
      <c r="B292" s="128"/>
      <c r="F292" s="128"/>
      <c r="M292" s="128"/>
      <c r="R292" s="128"/>
    </row>
    <row r="293" spans="2:18" x14ac:dyDescent="0.25">
      <c r="B293" s="128"/>
      <c r="F293" s="128"/>
      <c r="M293" s="128"/>
      <c r="R293" s="128"/>
    </row>
    <row r="294" spans="2:18" x14ac:dyDescent="0.25">
      <c r="B294" s="128"/>
      <c r="F294" s="128"/>
      <c r="M294" s="128"/>
      <c r="R294" s="128"/>
    </row>
    <row r="295" spans="2:18" x14ac:dyDescent="0.25">
      <c r="B295" s="128"/>
      <c r="F295" s="128"/>
      <c r="M295" s="128"/>
      <c r="R295" s="128"/>
    </row>
    <row r="296" spans="2:18" x14ac:dyDescent="0.25">
      <c r="B296" s="128"/>
      <c r="F296" s="128"/>
      <c r="M296" s="128"/>
      <c r="R296" s="128"/>
    </row>
    <row r="297" spans="2:18" x14ac:dyDescent="0.25">
      <c r="B297" s="128"/>
      <c r="F297" s="128"/>
      <c r="M297" s="128"/>
      <c r="R297" s="128"/>
    </row>
    <row r="298" spans="2:18" x14ac:dyDescent="0.25">
      <c r="B298" s="128"/>
      <c r="F298" s="128"/>
      <c r="M298" s="128"/>
      <c r="R298" s="128"/>
    </row>
    <row r="299" spans="2:18" x14ac:dyDescent="0.25">
      <c r="B299" s="128"/>
      <c r="F299" s="128"/>
      <c r="M299" s="128"/>
      <c r="R299" s="128"/>
    </row>
    <row r="300" spans="2:18" x14ac:dyDescent="0.25">
      <c r="B300" s="128"/>
      <c r="F300" s="128"/>
      <c r="M300" s="128"/>
      <c r="R300" s="128"/>
    </row>
    <row r="301" spans="2:18" x14ac:dyDescent="0.25">
      <c r="B301" s="128"/>
      <c r="F301" s="128"/>
      <c r="M301" s="128"/>
      <c r="R301" s="128"/>
    </row>
    <row r="302" spans="2:18" x14ac:dyDescent="0.25">
      <c r="B302" s="128"/>
      <c r="F302" s="128"/>
      <c r="M302" s="128"/>
      <c r="R302" s="128"/>
    </row>
    <row r="303" spans="2:18" x14ac:dyDescent="0.25">
      <c r="B303" s="128"/>
      <c r="F303" s="128"/>
      <c r="M303" s="128"/>
      <c r="R303" s="128"/>
    </row>
    <row r="304" spans="2:18" x14ac:dyDescent="0.25">
      <c r="B304" s="128"/>
      <c r="F304" s="128"/>
      <c r="M304" s="128"/>
      <c r="R304" s="128"/>
    </row>
    <row r="305" spans="2:18" x14ac:dyDescent="0.25">
      <c r="B305" s="128"/>
      <c r="F305" s="128"/>
      <c r="M305" s="128"/>
      <c r="R305" s="128"/>
    </row>
    <row r="306" spans="2:18" x14ac:dyDescent="0.25">
      <c r="B306" s="128"/>
      <c r="F306" s="128"/>
      <c r="M306" s="128"/>
      <c r="R306" s="128"/>
    </row>
    <row r="307" spans="2:18" x14ac:dyDescent="0.25">
      <c r="B307" s="128"/>
      <c r="F307" s="128"/>
      <c r="M307" s="128"/>
      <c r="R307" s="128"/>
    </row>
    <row r="308" spans="2:18" x14ac:dyDescent="0.25">
      <c r="B308" s="128"/>
      <c r="F308" s="128"/>
      <c r="M308" s="128"/>
      <c r="R308" s="128"/>
    </row>
    <row r="309" spans="2:18" x14ac:dyDescent="0.25">
      <c r="B309" s="128"/>
      <c r="F309" s="128"/>
      <c r="M309" s="128"/>
      <c r="R309" s="128"/>
    </row>
    <row r="310" spans="2:18" x14ac:dyDescent="0.25">
      <c r="B310" s="128"/>
      <c r="F310" s="128"/>
      <c r="M310" s="128"/>
      <c r="R310" s="128"/>
    </row>
    <row r="311" spans="2:18" x14ac:dyDescent="0.25">
      <c r="B311" s="128"/>
      <c r="F311" s="128"/>
      <c r="M311" s="128"/>
      <c r="R311" s="128"/>
    </row>
    <row r="312" spans="2:18" x14ac:dyDescent="0.25">
      <c r="B312" s="128"/>
      <c r="F312" s="128"/>
      <c r="M312" s="128"/>
      <c r="R312" s="128"/>
    </row>
    <row r="313" spans="2:18" x14ac:dyDescent="0.25">
      <c r="B313" s="128"/>
      <c r="F313" s="128"/>
      <c r="M313" s="128"/>
      <c r="R313" s="128"/>
    </row>
    <row r="314" spans="2:18" x14ac:dyDescent="0.25">
      <c r="B314" s="128"/>
      <c r="F314" s="128"/>
      <c r="M314" s="128"/>
      <c r="R314" s="128"/>
    </row>
    <row r="315" spans="2:18" x14ac:dyDescent="0.25">
      <c r="B315" s="128"/>
      <c r="F315" s="128"/>
      <c r="M315" s="128"/>
      <c r="R315" s="128"/>
    </row>
    <row r="316" spans="2:18" x14ac:dyDescent="0.25">
      <c r="B316" s="128"/>
      <c r="F316" s="128"/>
      <c r="M316" s="128"/>
      <c r="R316" s="128"/>
    </row>
    <row r="317" spans="2:18" x14ac:dyDescent="0.25">
      <c r="B317" s="128"/>
      <c r="F317" s="128"/>
      <c r="M317" s="128"/>
      <c r="R317" s="128"/>
    </row>
    <row r="318" spans="2:18" x14ac:dyDescent="0.25">
      <c r="B318" s="128"/>
      <c r="F318" s="128"/>
      <c r="M318" s="128"/>
      <c r="R318" s="128"/>
    </row>
    <row r="319" spans="2:18" x14ac:dyDescent="0.25">
      <c r="B319" s="128"/>
      <c r="F319" s="128"/>
      <c r="M319" s="128"/>
      <c r="R319" s="128"/>
    </row>
    <row r="320" spans="2:18" x14ac:dyDescent="0.25">
      <c r="B320" s="128"/>
      <c r="F320" s="128"/>
      <c r="M320" s="128"/>
      <c r="R320" s="128"/>
    </row>
    <row r="321" spans="2:18" x14ac:dyDescent="0.25">
      <c r="B321" s="128"/>
      <c r="F321" s="128"/>
      <c r="M321" s="128"/>
      <c r="R321" s="128"/>
    </row>
    <row r="322" spans="2:18" x14ac:dyDescent="0.25">
      <c r="B322" s="128"/>
      <c r="F322" s="128"/>
      <c r="M322" s="128"/>
      <c r="R322" s="128"/>
    </row>
    <row r="323" spans="2:18" x14ac:dyDescent="0.25">
      <c r="B323" s="128"/>
      <c r="F323" s="128"/>
      <c r="M323" s="128"/>
      <c r="R323" s="128"/>
    </row>
    <row r="324" spans="2:18" x14ac:dyDescent="0.25">
      <c r="B324" s="128"/>
      <c r="F324" s="128"/>
      <c r="M324" s="128"/>
      <c r="R324" s="128"/>
    </row>
    <row r="325" spans="2:18" x14ac:dyDescent="0.25">
      <c r="B325" s="128"/>
      <c r="F325" s="128"/>
      <c r="M325" s="128"/>
      <c r="R325" s="128"/>
    </row>
    <row r="326" spans="2:18" x14ac:dyDescent="0.25">
      <c r="B326" s="128"/>
      <c r="F326" s="128"/>
      <c r="M326" s="128"/>
      <c r="R326" s="128"/>
    </row>
    <row r="327" spans="2:18" x14ac:dyDescent="0.25">
      <c r="B327" s="128"/>
      <c r="F327" s="128"/>
      <c r="M327" s="128"/>
      <c r="R327" s="128"/>
    </row>
    <row r="328" spans="2:18" x14ac:dyDescent="0.25">
      <c r="B328" s="128"/>
      <c r="F328" s="128"/>
      <c r="M328" s="128"/>
      <c r="R328" s="128"/>
    </row>
    <row r="329" spans="2:18" x14ac:dyDescent="0.25">
      <c r="B329" s="128"/>
      <c r="F329" s="128"/>
      <c r="M329" s="128"/>
      <c r="R329" s="128"/>
    </row>
    <row r="330" spans="2:18" x14ac:dyDescent="0.25">
      <c r="B330" s="128"/>
      <c r="F330" s="128"/>
      <c r="M330" s="128"/>
      <c r="R330" s="128"/>
    </row>
    <row r="331" spans="2:18" x14ac:dyDescent="0.25">
      <c r="B331" s="128"/>
      <c r="F331" s="128"/>
      <c r="M331" s="128"/>
      <c r="R331" s="128"/>
    </row>
    <row r="332" spans="2:18" x14ac:dyDescent="0.25">
      <c r="B332" s="128"/>
      <c r="F332" s="128"/>
      <c r="M332" s="128"/>
      <c r="R332" s="128"/>
    </row>
    <row r="333" spans="2:18" x14ac:dyDescent="0.25">
      <c r="B333" s="128"/>
      <c r="F333" s="128"/>
      <c r="M333" s="128"/>
      <c r="R333" s="128"/>
    </row>
    <row r="334" spans="2:18" x14ac:dyDescent="0.25">
      <c r="B334" s="128"/>
      <c r="F334" s="128"/>
      <c r="M334" s="128"/>
      <c r="R334" s="128"/>
    </row>
    <row r="335" spans="2:18" x14ac:dyDescent="0.25">
      <c r="B335" s="128"/>
      <c r="F335" s="128"/>
      <c r="M335" s="128"/>
      <c r="R335" s="128"/>
    </row>
    <row r="336" spans="2:18" x14ac:dyDescent="0.25">
      <c r="B336" s="128"/>
      <c r="F336" s="128"/>
      <c r="M336" s="128"/>
      <c r="R336" s="128"/>
    </row>
    <row r="337" spans="2:18" x14ac:dyDescent="0.25">
      <c r="B337" s="128"/>
      <c r="F337" s="128"/>
      <c r="M337" s="128"/>
      <c r="R337" s="128"/>
    </row>
    <row r="338" spans="2:18" x14ac:dyDescent="0.25">
      <c r="B338" s="128"/>
      <c r="F338" s="128"/>
      <c r="M338" s="128"/>
      <c r="R338" s="128"/>
    </row>
    <row r="339" spans="2:18" x14ac:dyDescent="0.25">
      <c r="B339" s="128"/>
      <c r="F339" s="128"/>
      <c r="M339" s="128"/>
      <c r="R339" s="128"/>
    </row>
    <row r="340" spans="2:18" x14ac:dyDescent="0.25">
      <c r="B340" s="128"/>
      <c r="F340" s="128"/>
      <c r="M340" s="128"/>
      <c r="R340" s="128"/>
    </row>
    <row r="341" spans="2:18" x14ac:dyDescent="0.25">
      <c r="B341" s="128"/>
      <c r="F341" s="128"/>
      <c r="M341" s="128"/>
      <c r="R341" s="128"/>
    </row>
    <row r="342" spans="2:18" x14ac:dyDescent="0.25">
      <c r="B342" s="128"/>
      <c r="F342" s="128"/>
      <c r="M342" s="128"/>
      <c r="R342" s="128"/>
    </row>
    <row r="343" spans="2:18" x14ac:dyDescent="0.25">
      <c r="B343" s="128"/>
      <c r="F343" s="128"/>
      <c r="M343" s="128"/>
      <c r="R343" s="128"/>
    </row>
    <row r="344" spans="2:18" x14ac:dyDescent="0.25">
      <c r="B344" s="128"/>
      <c r="F344" s="128"/>
      <c r="M344" s="128"/>
      <c r="R344" s="128"/>
    </row>
    <row r="345" spans="2:18" x14ac:dyDescent="0.25">
      <c r="B345" s="128"/>
      <c r="F345" s="128"/>
      <c r="M345" s="128"/>
      <c r="R345" s="128"/>
    </row>
    <row r="346" spans="2:18" x14ac:dyDescent="0.25">
      <c r="B346" s="128"/>
      <c r="F346" s="128"/>
      <c r="M346" s="128"/>
      <c r="R346" s="128"/>
    </row>
    <row r="347" spans="2:18" x14ac:dyDescent="0.25">
      <c r="B347" s="128"/>
      <c r="F347" s="128"/>
      <c r="M347" s="128"/>
      <c r="R347" s="128"/>
    </row>
    <row r="348" spans="2:18" x14ac:dyDescent="0.25">
      <c r="B348" s="128"/>
      <c r="F348" s="128"/>
      <c r="M348" s="128"/>
      <c r="R348" s="128"/>
    </row>
    <row r="349" spans="2:18" x14ac:dyDescent="0.25">
      <c r="B349" s="128"/>
      <c r="F349" s="128"/>
      <c r="M349" s="128"/>
      <c r="R349" s="128"/>
    </row>
    <row r="350" spans="2:18" x14ac:dyDescent="0.25">
      <c r="B350" s="128"/>
      <c r="F350" s="128"/>
      <c r="M350" s="128"/>
      <c r="R350" s="128"/>
    </row>
    <row r="351" spans="2:18" x14ac:dyDescent="0.25">
      <c r="B351" s="128"/>
      <c r="F351" s="128"/>
      <c r="M351" s="128"/>
      <c r="R351" s="128"/>
    </row>
    <row r="352" spans="2:18" x14ac:dyDescent="0.25">
      <c r="B352" s="128"/>
      <c r="F352" s="128"/>
      <c r="M352" s="128"/>
      <c r="R352" s="128"/>
    </row>
    <row r="353" spans="2:18" x14ac:dyDescent="0.25">
      <c r="B353" s="128"/>
      <c r="F353" s="128"/>
      <c r="M353" s="128"/>
      <c r="R353" s="128"/>
    </row>
    <row r="354" spans="2:18" x14ac:dyDescent="0.25">
      <c r="B354" s="128"/>
      <c r="F354" s="128"/>
      <c r="M354" s="128"/>
      <c r="R354" s="128"/>
    </row>
    <row r="355" spans="2:18" x14ac:dyDescent="0.25">
      <c r="B355" s="128"/>
      <c r="F355" s="128"/>
      <c r="M355" s="128"/>
      <c r="R355" s="128"/>
    </row>
    <row r="356" spans="2:18" x14ac:dyDescent="0.25">
      <c r="B356" s="128"/>
      <c r="F356" s="128"/>
      <c r="M356" s="128"/>
      <c r="R356" s="128"/>
    </row>
    <row r="357" spans="2:18" x14ac:dyDescent="0.25">
      <c r="B357" s="128"/>
      <c r="F357" s="128"/>
      <c r="M357" s="128"/>
      <c r="R357" s="128"/>
    </row>
    <row r="358" spans="2:18" x14ac:dyDescent="0.25">
      <c r="B358" s="128"/>
      <c r="F358" s="128"/>
      <c r="M358" s="128"/>
      <c r="R358" s="128"/>
    </row>
    <row r="359" spans="2:18" x14ac:dyDescent="0.25">
      <c r="B359" s="128"/>
      <c r="F359" s="128"/>
      <c r="M359" s="128"/>
      <c r="R359" s="128"/>
    </row>
    <row r="360" spans="2:18" x14ac:dyDescent="0.25">
      <c r="B360" s="128"/>
      <c r="F360" s="128"/>
      <c r="M360" s="128"/>
      <c r="R360" s="128"/>
    </row>
    <row r="361" spans="2:18" x14ac:dyDescent="0.25">
      <c r="B361" s="128"/>
      <c r="F361" s="128"/>
      <c r="M361" s="128"/>
      <c r="R361" s="128"/>
    </row>
    <row r="362" spans="2:18" x14ac:dyDescent="0.25">
      <c r="B362" s="128"/>
      <c r="F362" s="128"/>
      <c r="M362" s="128"/>
      <c r="R362" s="128"/>
    </row>
    <row r="363" spans="2:18" x14ac:dyDescent="0.25">
      <c r="B363" s="128"/>
      <c r="F363" s="128"/>
      <c r="M363" s="128"/>
      <c r="R363" s="128"/>
    </row>
    <row r="364" spans="2:18" x14ac:dyDescent="0.25">
      <c r="B364" s="128"/>
      <c r="F364" s="128"/>
      <c r="M364" s="128"/>
      <c r="R364" s="128"/>
    </row>
    <row r="365" spans="2:18" x14ac:dyDescent="0.25">
      <c r="B365" s="128"/>
      <c r="F365" s="128"/>
      <c r="M365" s="128"/>
      <c r="R365" s="128"/>
    </row>
    <row r="366" spans="2:18" x14ac:dyDescent="0.25">
      <c r="B366" s="128"/>
      <c r="F366" s="128"/>
      <c r="M366" s="128"/>
      <c r="R366" s="128"/>
    </row>
    <row r="367" spans="2:18" x14ac:dyDescent="0.25">
      <c r="B367" s="128"/>
      <c r="F367" s="128"/>
      <c r="M367" s="128"/>
      <c r="R367" s="128"/>
    </row>
    <row r="368" spans="2:18" x14ac:dyDescent="0.25">
      <c r="B368" s="128"/>
      <c r="F368" s="128"/>
      <c r="M368" s="128"/>
      <c r="R368" s="128"/>
    </row>
    <row r="369" spans="2:18" x14ac:dyDescent="0.25">
      <c r="B369" s="128"/>
      <c r="F369" s="128"/>
      <c r="M369" s="128"/>
      <c r="R369" s="128"/>
    </row>
    <row r="370" spans="2:18" x14ac:dyDescent="0.25">
      <c r="B370" s="128"/>
      <c r="F370" s="128"/>
      <c r="M370" s="128"/>
      <c r="R370" s="128"/>
    </row>
    <row r="371" spans="2:18" x14ac:dyDescent="0.25">
      <c r="B371" s="128"/>
      <c r="F371" s="128"/>
      <c r="M371" s="128"/>
      <c r="R371" s="128"/>
    </row>
    <row r="372" spans="2:18" x14ac:dyDescent="0.25">
      <c r="B372" s="128"/>
      <c r="F372" s="128"/>
      <c r="M372" s="128"/>
      <c r="R372" s="128"/>
    </row>
    <row r="373" spans="2:18" x14ac:dyDescent="0.25">
      <c r="B373" s="128"/>
      <c r="F373" s="128"/>
      <c r="M373" s="128"/>
      <c r="R373" s="128"/>
    </row>
    <row r="374" spans="2:18" x14ac:dyDescent="0.25">
      <c r="B374" s="128"/>
      <c r="F374" s="128"/>
      <c r="M374" s="128"/>
      <c r="R374" s="128"/>
    </row>
    <row r="375" spans="2:18" x14ac:dyDescent="0.25">
      <c r="B375" s="128"/>
      <c r="F375" s="128"/>
      <c r="M375" s="128"/>
      <c r="R375" s="128"/>
    </row>
    <row r="376" spans="2:18" x14ac:dyDescent="0.25">
      <c r="B376" s="128"/>
      <c r="F376" s="128"/>
      <c r="M376" s="128"/>
      <c r="R376" s="128"/>
    </row>
    <row r="377" spans="2:18" x14ac:dyDescent="0.25">
      <c r="B377" s="128"/>
      <c r="F377" s="128"/>
      <c r="M377" s="128"/>
      <c r="R377" s="128"/>
    </row>
    <row r="378" spans="2:18" x14ac:dyDescent="0.25">
      <c r="B378" s="128"/>
      <c r="F378" s="128"/>
      <c r="M378" s="128"/>
      <c r="R378" s="128"/>
    </row>
    <row r="379" spans="2:18" x14ac:dyDescent="0.25">
      <c r="B379" s="128"/>
      <c r="F379" s="128"/>
      <c r="M379" s="128"/>
      <c r="R379" s="128"/>
    </row>
    <row r="380" spans="2:18" x14ac:dyDescent="0.25">
      <c r="B380" s="128"/>
      <c r="F380" s="128"/>
      <c r="M380" s="128"/>
      <c r="R380" s="128"/>
    </row>
    <row r="381" spans="2:18" x14ac:dyDescent="0.25">
      <c r="B381" s="128"/>
      <c r="F381" s="128"/>
      <c r="M381" s="128"/>
      <c r="R381" s="128"/>
    </row>
    <row r="382" spans="2:18" x14ac:dyDescent="0.25">
      <c r="B382" s="128"/>
      <c r="F382" s="128"/>
      <c r="M382" s="128"/>
      <c r="R382" s="128"/>
    </row>
    <row r="383" spans="2:18" x14ac:dyDescent="0.25">
      <c r="B383" s="128"/>
      <c r="F383" s="128"/>
      <c r="M383" s="128"/>
      <c r="R383" s="128"/>
    </row>
    <row r="384" spans="2:18" x14ac:dyDescent="0.25">
      <c r="B384" s="128"/>
      <c r="F384" s="128"/>
      <c r="M384" s="128"/>
      <c r="R384" s="128"/>
    </row>
    <row r="385" spans="2:18" x14ac:dyDescent="0.25">
      <c r="B385" s="128"/>
      <c r="F385" s="128"/>
      <c r="M385" s="128"/>
      <c r="R385" s="128"/>
    </row>
    <row r="386" spans="2:18" x14ac:dyDescent="0.25">
      <c r="B386" s="128"/>
      <c r="F386" s="128"/>
      <c r="M386" s="128"/>
      <c r="R386" s="128"/>
    </row>
  </sheetData>
  <autoFilter ref="A1:AG130" xr:uid="{00000000-0009-0000-0000-000001000000}"/>
  <mergeCells count="11">
    <mergeCell ref="T84:T86"/>
    <mergeCell ref="F127:F128"/>
    <mergeCell ref="M127:M128"/>
    <mergeCell ref="T127:T128"/>
    <mergeCell ref="P127:P128"/>
    <mergeCell ref="Q127:Q128"/>
    <mergeCell ref="O136:Q136"/>
    <mergeCell ref="O137:Q137"/>
    <mergeCell ref="O139:Q139"/>
    <mergeCell ref="O142:Q142"/>
    <mergeCell ref="O143:Q14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1032"/>
  <sheetViews>
    <sheetView zoomScale="90" zoomScaleNormal="90" workbookViewId="0">
      <pane ySplit="1" topLeftCell="A1004" activePane="bottomLeft" state="frozen"/>
      <selection pane="bottomLeft" activeCell="A1008" sqref="A1008"/>
    </sheetView>
  </sheetViews>
  <sheetFormatPr defaultRowHeight="15" x14ac:dyDescent="0.25"/>
  <cols>
    <col min="1" max="1" width="10.5703125" style="97" customWidth="1"/>
    <col min="2" max="2" width="9.140625" style="97"/>
    <col min="3" max="3" width="11.7109375" style="97" customWidth="1"/>
    <col min="4" max="4" width="16.5703125" style="97" customWidth="1"/>
    <col min="5" max="5" width="14.5703125" customWidth="1"/>
    <col min="6" max="6" width="71.7109375" style="131" customWidth="1"/>
    <col min="7" max="7" width="25.42578125" style="97" customWidth="1"/>
    <col min="8" max="9" width="19.140625" style="97" customWidth="1"/>
    <col min="10" max="10" width="29.28515625" style="97" customWidth="1"/>
    <col min="11" max="11" width="33.7109375" style="131" customWidth="1"/>
    <col min="12" max="12" width="22.7109375" style="131" customWidth="1"/>
    <col min="13" max="14" width="24" style="97" customWidth="1"/>
    <col min="15" max="15" width="8.42578125" style="97" bestFit="1" customWidth="1"/>
    <col min="16" max="16" width="10.7109375" customWidth="1"/>
    <col min="17" max="23" width="20.85546875" style="97" customWidth="1"/>
    <col min="24" max="24" width="35.7109375" style="97" customWidth="1"/>
    <col min="25" max="25" width="16.140625" style="97" customWidth="1"/>
    <col min="27" max="27" width="17.85546875" style="97" customWidth="1"/>
    <col min="28" max="16384" width="9.140625" style="97"/>
  </cols>
  <sheetData>
    <row r="1" spans="1:25" ht="60" x14ac:dyDescent="0.25">
      <c r="B1" s="193" t="s">
        <v>0</v>
      </c>
      <c r="C1" s="193" t="s">
        <v>6830</v>
      </c>
      <c r="D1" s="188" t="s">
        <v>6843</v>
      </c>
      <c r="E1" s="183" t="s">
        <v>6842</v>
      </c>
      <c r="F1" s="188" t="s">
        <v>4362</v>
      </c>
      <c r="G1" s="188" t="s">
        <v>1</v>
      </c>
      <c r="H1" s="188" t="s">
        <v>6844</v>
      </c>
      <c r="I1" s="188" t="s">
        <v>6845</v>
      </c>
      <c r="J1" s="188" t="s">
        <v>6822</v>
      </c>
      <c r="K1" s="188" t="s">
        <v>3</v>
      </c>
      <c r="L1" s="188" t="s">
        <v>6820</v>
      </c>
      <c r="M1" s="188" t="s">
        <v>6846</v>
      </c>
      <c r="N1" s="188" t="s">
        <v>6837</v>
      </c>
      <c r="O1" s="189" t="s">
        <v>1784</v>
      </c>
      <c r="P1" s="187" t="s">
        <v>6847</v>
      </c>
      <c r="Q1" s="190" t="s">
        <v>1785</v>
      </c>
      <c r="R1" s="190" t="s">
        <v>6848</v>
      </c>
      <c r="S1" s="184" t="s">
        <v>6826</v>
      </c>
      <c r="T1" s="184" t="s">
        <v>6827</v>
      </c>
      <c r="U1" s="184" t="s">
        <v>6840</v>
      </c>
      <c r="V1" s="185" t="s">
        <v>6828</v>
      </c>
      <c r="W1" s="186" t="s">
        <v>6841</v>
      </c>
      <c r="X1" s="188" t="s">
        <v>1786</v>
      </c>
      <c r="Y1" s="188" t="s">
        <v>4363</v>
      </c>
    </row>
    <row r="2" spans="1:25" ht="51" x14ac:dyDescent="0.25">
      <c r="A2" s="97">
        <f t="shared" ref="A2:A65" si="0">A1+1</f>
        <v>1</v>
      </c>
      <c r="B2" s="191"/>
      <c r="C2" s="191" t="s">
        <v>1652</v>
      </c>
      <c r="D2" s="164" t="s">
        <v>1787</v>
      </c>
      <c r="E2" s="259" t="s">
        <v>7896</v>
      </c>
      <c r="F2" s="265" t="s">
        <v>1909</v>
      </c>
      <c r="G2" s="164" t="s">
        <v>7898</v>
      </c>
      <c r="H2" s="164"/>
      <c r="I2" s="164"/>
      <c r="J2" s="164" t="s">
        <v>7879</v>
      </c>
      <c r="K2" s="132" t="s">
        <v>1898</v>
      </c>
      <c r="L2" s="350" t="s">
        <v>1911</v>
      </c>
      <c r="M2" s="351"/>
      <c r="N2" s="352"/>
      <c r="O2" s="164">
        <v>59.7</v>
      </c>
      <c r="P2" s="192"/>
      <c r="Q2" s="163">
        <v>1253640.3</v>
      </c>
      <c r="R2" s="163"/>
      <c r="S2" s="163"/>
      <c r="T2" s="163"/>
      <c r="U2" s="163"/>
      <c r="V2" s="163"/>
      <c r="W2" s="163"/>
      <c r="X2" s="164" t="s">
        <v>1910</v>
      </c>
      <c r="Y2" s="164" t="s">
        <v>1791</v>
      </c>
    </row>
    <row r="3" spans="1:25" ht="51" x14ac:dyDescent="0.25">
      <c r="A3" s="97">
        <f t="shared" si="0"/>
        <v>2</v>
      </c>
      <c r="B3" s="191"/>
      <c r="C3" s="191" t="s">
        <v>1652</v>
      </c>
      <c r="D3" s="164" t="s">
        <v>1787</v>
      </c>
      <c r="E3" s="259" t="s">
        <v>7896</v>
      </c>
      <c r="F3" s="265" t="s">
        <v>1912</v>
      </c>
      <c r="G3" s="164" t="s">
        <v>7899</v>
      </c>
      <c r="H3" s="164"/>
      <c r="I3" s="164"/>
      <c r="J3" s="294" t="s">
        <v>7879</v>
      </c>
      <c r="K3" s="132" t="s">
        <v>1898</v>
      </c>
      <c r="L3" s="350" t="s">
        <v>1913</v>
      </c>
      <c r="M3" s="351"/>
      <c r="N3" s="352"/>
      <c r="O3" s="164">
        <v>32.5</v>
      </c>
      <c r="P3" s="192"/>
      <c r="Q3" s="163">
        <v>682467.5</v>
      </c>
      <c r="R3" s="163"/>
      <c r="S3" s="163"/>
      <c r="T3" s="163"/>
      <c r="U3" s="163"/>
      <c r="V3" s="163"/>
      <c r="W3" s="163"/>
      <c r="X3" s="164" t="s">
        <v>1910</v>
      </c>
      <c r="Y3" s="164" t="s">
        <v>1791</v>
      </c>
    </row>
    <row r="4" spans="1:25" ht="51" x14ac:dyDescent="0.25">
      <c r="A4" s="97">
        <f t="shared" si="0"/>
        <v>3</v>
      </c>
      <c r="B4" s="191"/>
      <c r="C4" s="191" t="s">
        <v>1652</v>
      </c>
      <c r="D4" s="164" t="s">
        <v>1787</v>
      </c>
      <c r="E4" s="259" t="s">
        <v>7896</v>
      </c>
      <c r="F4" s="265" t="s">
        <v>1914</v>
      </c>
      <c r="G4" s="164" t="s">
        <v>7900</v>
      </c>
      <c r="H4" s="164"/>
      <c r="I4" s="164"/>
      <c r="J4" s="294" t="s">
        <v>7879</v>
      </c>
      <c r="K4" s="132" t="s">
        <v>1898</v>
      </c>
      <c r="L4" s="350" t="s">
        <v>1915</v>
      </c>
      <c r="M4" s="351"/>
      <c r="N4" s="352"/>
      <c r="O4" s="164">
        <v>58.8</v>
      </c>
      <c r="P4" s="192"/>
      <c r="Q4" s="163">
        <v>1234741.2</v>
      </c>
      <c r="R4" s="163"/>
      <c r="S4" s="163"/>
      <c r="T4" s="163"/>
      <c r="U4" s="163"/>
      <c r="V4" s="163"/>
      <c r="W4" s="163"/>
      <c r="X4" s="164" t="s">
        <v>1910</v>
      </c>
      <c r="Y4" s="164" t="s">
        <v>1791</v>
      </c>
    </row>
    <row r="5" spans="1:25" ht="51" x14ac:dyDescent="0.25">
      <c r="A5" s="97">
        <f t="shared" si="0"/>
        <v>4</v>
      </c>
      <c r="B5" s="191"/>
      <c r="C5" s="191" t="s">
        <v>1652</v>
      </c>
      <c r="D5" s="164" t="s">
        <v>1787</v>
      </c>
      <c r="E5" s="259" t="s">
        <v>7896</v>
      </c>
      <c r="F5" s="265" t="s">
        <v>1916</v>
      </c>
      <c r="G5" s="164" t="s">
        <v>3844</v>
      </c>
      <c r="H5" s="164"/>
      <c r="I5" s="164"/>
      <c r="J5" s="294" t="s">
        <v>7879</v>
      </c>
      <c r="K5" s="132" t="s">
        <v>1880</v>
      </c>
      <c r="L5" s="350" t="s">
        <v>3836</v>
      </c>
      <c r="M5" s="351"/>
      <c r="N5" s="352"/>
      <c r="O5" s="164">
        <v>32</v>
      </c>
      <c r="P5" s="192"/>
      <c r="Q5" s="163">
        <v>671968</v>
      </c>
      <c r="R5" s="163"/>
      <c r="S5" s="163"/>
      <c r="T5" s="163"/>
      <c r="U5" s="163"/>
      <c r="V5" s="163"/>
      <c r="W5" s="163"/>
      <c r="X5" s="164" t="s">
        <v>1910</v>
      </c>
      <c r="Y5" s="47" t="s">
        <v>1791</v>
      </c>
    </row>
    <row r="6" spans="1:25" ht="51" x14ac:dyDescent="0.25">
      <c r="A6" s="97">
        <f t="shared" si="0"/>
        <v>5</v>
      </c>
      <c r="B6" s="191"/>
      <c r="C6" s="191" t="s">
        <v>1652</v>
      </c>
      <c r="D6" s="164" t="s">
        <v>1787</v>
      </c>
      <c r="E6" s="259" t="s">
        <v>7896</v>
      </c>
      <c r="F6" s="265" t="s">
        <v>1797</v>
      </c>
      <c r="G6" s="268" t="s">
        <v>3839</v>
      </c>
      <c r="H6" s="268"/>
      <c r="I6" s="268"/>
      <c r="J6" s="294" t="s">
        <v>7879</v>
      </c>
      <c r="K6" s="165" t="s">
        <v>1793</v>
      </c>
      <c r="L6" s="350" t="s">
        <v>3831</v>
      </c>
      <c r="M6" s="351"/>
      <c r="N6" s="352"/>
      <c r="O6" s="164">
        <v>21.7</v>
      </c>
      <c r="P6" s="192"/>
      <c r="Q6" s="163">
        <v>495148.79999999999</v>
      </c>
      <c r="R6" s="163"/>
      <c r="S6" s="163"/>
      <c r="T6" s="163"/>
      <c r="U6" s="163"/>
      <c r="V6" s="163"/>
      <c r="W6" s="163"/>
      <c r="X6" s="164" t="s">
        <v>3822</v>
      </c>
      <c r="Y6" s="164" t="s">
        <v>1791</v>
      </c>
    </row>
    <row r="7" spans="1:25" ht="51" x14ac:dyDescent="0.25">
      <c r="A7" s="97">
        <f t="shared" si="0"/>
        <v>6</v>
      </c>
      <c r="B7" s="191"/>
      <c r="C7" s="191" t="s">
        <v>1652</v>
      </c>
      <c r="D7" s="164" t="s">
        <v>1787</v>
      </c>
      <c r="E7" s="259" t="s">
        <v>7896</v>
      </c>
      <c r="F7" s="269" t="s">
        <v>2720</v>
      </c>
      <c r="G7" s="258" t="s">
        <v>3990</v>
      </c>
      <c r="H7" s="258"/>
      <c r="I7" s="258"/>
      <c r="J7" s="294" t="s">
        <v>7879</v>
      </c>
      <c r="K7" s="132" t="s">
        <v>1793</v>
      </c>
      <c r="L7" s="350" t="s">
        <v>4218</v>
      </c>
      <c r="M7" s="351"/>
      <c r="N7" s="352"/>
      <c r="O7" s="164">
        <v>35.299999999999997</v>
      </c>
      <c r="P7" s="192"/>
      <c r="Q7" s="163">
        <v>787331.2</v>
      </c>
      <c r="R7" s="163"/>
      <c r="S7" s="163"/>
      <c r="T7" s="163"/>
      <c r="U7" s="163"/>
      <c r="V7" s="163"/>
      <c r="W7" s="163"/>
      <c r="X7" s="164" t="s">
        <v>2721</v>
      </c>
      <c r="Y7" s="164" t="s">
        <v>1791</v>
      </c>
    </row>
    <row r="8" spans="1:25" ht="51" x14ac:dyDescent="0.25">
      <c r="A8" s="97">
        <f t="shared" si="0"/>
        <v>7</v>
      </c>
      <c r="B8" s="191"/>
      <c r="C8" s="191" t="s">
        <v>1652</v>
      </c>
      <c r="D8" s="164" t="s">
        <v>1787</v>
      </c>
      <c r="E8" s="259" t="s">
        <v>7896</v>
      </c>
      <c r="F8" s="265" t="s">
        <v>2041</v>
      </c>
      <c r="G8" s="164" t="s">
        <v>7276</v>
      </c>
      <c r="H8" s="164"/>
      <c r="I8" s="164"/>
      <c r="J8" s="294" t="s">
        <v>7879</v>
      </c>
      <c r="K8" s="132" t="s">
        <v>2040</v>
      </c>
      <c r="L8" s="350" t="s">
        <v>7275</v>
      </c>
      <c r="M8" s="351"/>
      <c r="N8" s="352"/>
      <c r="O8" s="164">
        <v>11.1</v>
      </c>
      <c r="P8" s="192"/>
      <c r="Q8" s="163">
        <v>217927.32</v>
      </c>
      <c r="R8" s="163"/>
      <c r="S8" s="163"/>
      <c r="T8" s="163"/>
      <c r="U8" s="163"/>
      <c r="V8" s="163"/>
      <c r="W8" s="163"/>
      <c r="X8" s="164" t="s">
        <v>7277</v>
      </c>
      <c r="Y8" s="164" t="s">
        <v>1807</v>
      </c>
    </row>
    <row r="9" spans="1:25" ht="89.25" x14ac:dyDescent="0.25">
      <c r="A9" s="97">
        <f t="shared" si="0"/>
        <v>8</v>
      </c>
      <c r="B9" s="191"/>
      <c r="C9" s="191" t="s">
        <v>1652</v>
      </c>
      <c r="D9" s="164" t="s">
        <v>1787</v>
      </c>
      <c r="E9" s="259" t="s">
        <v>7896</v>
      </c>
      <c r="F9" s="265" t="s">
        <v>2857</v>
      </c>
      <c r="G9" s="164" t="s">
        <v>2860</v>
      </c>
      <c r="H9" s="164"/>
      <c r="I9" s="164"/>
      <c r="J9" s="294" t="s">
        <v>7879</v>
      </c>
      <c r="K9" s="269" t="s">
        <v>2856</v>
      </c>
      <c r="L9" s="350" t="s">
        <v>2859</v>
      </c>
      <c r="M9" s="351"/>
      <c r="N9" s="352"/>
      <c r="O9" s="164">
        <v>42.1</v>
      </c>
      <c r="P9" s="192"/>
      <c r="Q9" s="163">
        <v>1200000</v>
      </c>
      <c r="R9" s="163"/>
      <c r="S9" s="163"/>
      <c r="T9" s="163"/>
      <c r="U9" s="163"/>
      <c r="V9" s="163"/>
      <c r="W9" s="163"/>
      <c r="X9" s="164" t="s">
        <v>2858</v>
      </c>
      <c r="Y9" s="164" t="s">
        <v>1807</v>
      </c>
    </row>
    <row r="10" spans="1:25" ht="51" x14ac:dyDescent="0.25">
      <c r="A10" s="97">
        <f t="shared" si="0"/>
        <v>9</v>
      </c>
      <c r="B10" s="191"/>
      <c r="C10" s="191" t="s">
        <v>1652</v>
      </c>
      <c r="D10" s="164" t="s">
        <v>1787</v>
      </c>
      <c r="E10" s="259" t="s">
        <v>7896</v>
      </c>
      <c r="F10" s="265" t="s">
        <v>7395</v>
      </c>
      <c r="G10" s="164" t="s">
        <v>2046</v>
      </c>
      <c r="H10" s="164"/>
      <c r="I10" s="164"/>
      <c r="J10" s="294" t="s">
        <v>7879</v>
      </c>
      <c r="K10" s="269" t="s">
        <v>2064</v>
      </c>
      <c r="L10" s="350" t="s">
        <v>3826</v>
      </c>
      <c r="M10" s="351"/>
      <c r="N10" s="352"/>
      <c r="O10" s="164">
        <v>11.8</v>
      </c>
      <c r="P10" s="192"/>
      <c r="Q10" s="163">
        <v>219367</v>
      </c>
      <c r="R10" s="163"/>
      <c r="S10" s="163"/>
      <c r="T10" s="163"/>
      <c r="U10" s="163"/>
      <c r="V10" s="163"/>
      <c r="W10" s="163"/>
      <c r="X10" s="164" t="s">
        <v>2045</v>
      </c>
      <c r="Y10" s="164" t="s">
        <v>1807</v>
      </c>
    </row>
    <row r="11" spans="1:25" ht="63.75" x14ac:dyDescent="0.25">
      <c r="A11" s="97">
        <f t="shared" si="0"/>
        <v>10</v>
      </c>
      <c r="B11" s="191"/>
      <c r="C11" s="191" t="s">
        <v>1652</v>
      </c>
      <c r="D11" s="164" t="s">
        <v>1787</v>
      </c>
      <c r="E11" s="259" t="s">
        <v>7896</v>
      </c>
      <c r="F11" s="269" t="s">
        <v>3180</v>
      </c>
      <c r="G11" s="164" t="s">
        <v>3183</v>
      </c>
      <c r="H11" s="164"/>
      <c r="I11" s="164"/>
      <c r="J11" s="294" t="s">
        <v>7879</v>
      </c>
      <c r="K11" s="269" t="s">
        <v>1989</v>
      </c>
      <c r="L11" s="350" t="s">
        <v>3182</v>
      </c>
      <c r="M11" s="351"/>
      <c r="N11" s="352"/>
      <c r="O11" s="164">
        <v>39.799999999999997</v>
      </c>
      <c r="P11" s="192"/>
      <c r="Q11" s="163">
        <v>577101</v>
      </c>
      <c r="R11" s="163"/>
      <c r="S11" s="163"/>
      <c r="T11" s="163"/>
      <c r="U11" s="163"/>
      <c r="V11" s="163"/>
      <c r="W11" s="163"/>
      <c r="X11" s="164" t="s">
        <v>3181</v>
      </c>
      <c r="Y11" s="164" t="s">
        <v>1791</v>
      </c>
    </row>
    <row r="12" spans="1:25" ht="102" x14ac:dyDescent="0.25">
      <c r="A12" s="97">
        <f t="shared" si="0"/>
        <v>11</v>
      </c>
      <c r="B12" s="191"/>
      <c r="C12" s="191" t="s">
        <v>1652</v>
      </c>
      <c r="D12" s="164" t="s">
        <v>1787</v>
      </c>
      <c r="E12" s="259" t="s">
        <v>7896</v>
      </c>
      <c r="F12" s="265" t="s">
        <v>2047</v>
      </c>
      <c r="G12" s="164" t="s">
        <v>2050</v>
      </c>
      <c r="H12" s="164"/>
      <c r="I12" s="164"/>
      <c r="J12" s="294" t="s">
        <v>7879</v>
      </c>
      <c r="K12" s="132" t="s">
        <v>6904</v>
      </c>
      <c r="L12" s="350" t="s">
        <v>2049</v>
      </c>
      <c r="M12" s="351"/>
      <c r="N12" s="352"/>
      <c r="O12" s="164">
        <v>11.6</v>
      </c>
      <c r="P12" s="192"/>
      <c r="Q12" s="163">
        <v>351569.67</v>
      </c>
      <c r="R12" s="163"/>
      <c r="S12" s="163"/>
      <c r="T12" s="163"/>
      <c r="U12" s="163"/>
      <c r="V12" s="163"/>
      <c r="W12" s="163"/>
      <c r="X12" s="164" t="s">
        <v>2048</v>
      </c>
      <c r="Y12" s="164" t="s">
        <v>1807</v>
      </c>
    </row>
    <row r="13" spans="1:25" ht="51" x14ac:dyDescent="0.25">
      <c r="A13" s="97">
        <f t="shared" si="0"/>
        <v>12</v>
      </c>
      <c r="B13" s="191"/>
      <c r="C13" s="191" t="s">
        <v>1652</v>
      </c>
      <c r="D13" s="164" t="s">
        <v>1787</v>
      </c>
      <c r="E13" s="259" t="s">
        <v>7896</v>
      </c>
      <c r="F13" s="265" t="s">
        <v>2518</v>
      </c>
      <c r="G13" s="164" t="s">
        <v>2521</v>
      </c>
      <c r="H13" s="164"/>
      <c r="I13" s="164"/>
      <c r="J13" s="294" t="s">
        <v>7879</v>
      </c>
      <c r="K13" s="132" t="s">
        <v>2099</v>
      </c>
      <c r="L13" s="350" t="s">
        <v>2520</v>
      </c>
      <c r="M13" s="351"/>
      <c r="N13" s="352"/>
      <c r="O13" s="164">
        <v>34</v>
      </c>
      <c r="P13" s="192"/>
      <c r="Q13" s="163">
        <v>692920</v>
      </c>
      <c r="R13" s="163"/>
      <c r="S13" s="163"/>
      <c r="T13" s="163"/>
      <c r="U13" s="163"/>
      <c r="V13" s="163"/>
      <c r="W13" s="163"/>
      <c r="X13" s="164" t="s">
        <v>2519</v>
      </c>
      <c r="Y13" s="164" t="s">
        <v>1791</v>
      </c>
    </row>
    <row r="14" spans="1:25" ht="51" x14ac:dyDescent="0.25">
      <c r="A14" s="97">
        <f t="shared" si="0"/>
        <v>13</v>
      </c>
      <c r="B14" s="191"/>
      <c r="C14" s="191" t="s">
        <v>1652</v>
      </c>
      <c r="D14" s="164" t="s">
        <v>1787</v>
      </c>
      <c r="E14" s="259" t="s">
        <v>7896</v>
      </c>
      <c r="F14" s="265" t="s">
        <v>2292</v>
      </c>
      <c r="G14" s="164" t="s">
        <v>2295</v>
      </c>
      <c r="H14" s="164"/>
      <c r="I14" s="164"/>
      <c r="J14" s="294" t="s">
        <v>7879</v>
      </c>
      <c r="K14" s="132" t="s">
        <v>2064</v>
      </c>
      <c r="L14" s="350" t="s">
        <v>2294</v>
      </c>
      <c r="M14" s="351"/>
      <c r="N14" s="352"/>
      <c r="O14" s="164">
        <v>31.3</v>
      </c>
      <c r="P14" s="192"/>
      <c r="Q14" s="163">
        <v>698115.2</v>
      </c>
      <c r="R14" s="163"/>
      <c r="S14" s="163"/>
      <c r="T14" s="163"/>
      <c r="U14" s="163"/>
      <c r="V14" s="163"/>
      <c r="W14" s="163"/>
      <c r="X14" s="164" t="s">
        <v>2293</v>
      </c>
      <c r="Y14" s="164" t="s">
        <v>1791</v>
      </c>
    </row>
    <row r="15" spans="1:25" ht="51" x14ac:dyDescent="0.25">
      <c r="A15" s="97">
        <f t="shared" si="0"/>
        <v>14</v>
      </c>
      <c r="B15" s="191"/>
      <c r="C15" s="191" t="s">
        <v>1652</v>
      </c>
      <c r="D15" s="164" t="s">
        <v>1787</v>
      </c>
      <c r="E15" s="259" t="s">
        <v>7896</v>
      </c>
      <c r="F15" s="265" t="s">
        <v>2296</v>
      </c>
      <c r="G15" s="164" t="s">
        <v>2298</v>
      </c>
      <c r="H15" s="164"/>
      <c r="I15" s="164"/>
      <c r="J15" s="294" t="s">
        <v>7879</v>
      </c>
      <c r="K15" s="132" t="s">
        <v>2064</v>
      </c>
      <c r="L15" s="350" t="s">
        <v>2297</v>
      </c>
      <c r="M15" s="351"/>
      <c r="N15" s="352"/>
      <c r="O15" s="164">
        <v>45.7</v>
      </c>
      <c r="P15" s="192"/>
      <c r="Q15" s="163">
        <v>1019292.8</v>
      </c>
      <c r="R15" s="163"/>
      <c r="S15" s="163"/>
      <c r="T15" s="163"/>
      <c r="U15" s="163"/>
      <c r="V15" s="163"/>
      <c r="W15" s="163"/>
      <c r="X15" s="164" t="s">
        <v>2293</v>
      </c>
      <c r="Y15" s="164" t="s">
        <v>1791</v>
      </c>
    </row>
    <row r="16" spans="1:25" ht="51" x14ac:dyDescent="0.25">
      <c r="A16" s="97">
        <f t="shared" si="0"/>
        <v>15</v>
      </c>
      <c r="B16" s="191"/>
      <c r="C16" s="191" t="s">
        <v>1652</v>
      </c>
      <c r="D16" s="164" t="s">
        <v>1787</v>
      </c>
      <c r="E16" s="259" t="s">
        <v>7896</v>
      </c>
      <c r="F16" s="265" t="s">
        <v>2405</v>
      </c>
      <c r="G16" s="164" t="s">
        <v>2408</v>
      </c>
      <c r="H16" s="164"/>
      <c r="I16" s="164"/>
      <c r="J16" s="294" t="s">
        <v>7879</v>
      </c>
      <c r="K16" s="132" t="s">
        <v>2064</v>
      </c>
      <c r="L16" s="350" t="s">
        <v>2407</v>
      </c>
      <c r="M16" s="351"/>
      <c r="N16" s="352"/>
      <c r="O16" s="164">
        <v>40.1</v>
      </c>
      <c r="P16" s="192"/>
      <c r="Q16" s="163">
        <v>894390.4</v>
      </c>
      <c r="R16" s="163"/>
      <c r="S16" s="163"/>
      <c r="T16" s="163"/>
      <c r="U16" s="163"/>
      <c r="V16" s="163"/>
      <c r="W16" s="163"/>
      <c r="X16" s="164" t="s">
        <v>2406</v>
      </c>
      <c r="Y16" s="164" t="s">
        <v>1791</v>
      </c>
    </row>
    <row r="17" spans="1:25" ht="51" x14ac:dyDescent="0.25">
      <c r="A17" s="97">
        <f t="shared" si="0"/>
        <v>16</v>
      </c>
      <c r="B17" s="191"/>
      <c r="C17" s="191" t="s">
        <v>1652</v>
      </c>
      <c r="D17" s="164" t="s">
        <v>1787</v>
      </c>
      <c r="E17" s="259" t="s">
        <v>7896</v>
      </c>
      <c r="F17" s="265" t="s">
        <v>2409</v>
      </c>
      <c r="G17" s="164" t="s">
        <v>2411</v>
      </c>
      <c r="H17" s="164"/>
      <c r="I17" s="164"/>
      <c r="J17" s="294" t="s">
        <v>7879</v>
      </c>
      <c r="K17" s="132" t="s">
        <v>2064</v>
      </c>
      <c r="L17" s="350" t="s">
        <v>2410</v>
      </c>
      <c r="M17" s="351"/>
      <c r="N17" s="352"/>
      <c r="O17" s="164">
        <v>40.299999999999997</v>
      </c>
      <c r="P17" s="192"/>
      <c r="Q17" s="163">
        <v>898851.2</v>
      </c>
      <c r="R17" s="163"/>
      <c r="S17" s="163"/>
      <c r="T17" s="163"/>
      <c r="U17" s="163"/>
      <c r="V17" s="163"/>
      <c r="W17" s="163"/>
      <c r="X17" s="164" t="s">
        <v>2406</v>
      </c>
      <c r="Y17" s="164" t="s">
        <v>1791</v>
      </c>
    </row>
    <row r="18" spans="1:25" ht="51" x14ac:dyDescent="0.25">
      <c r="A18" s="97">
        <f t="shared" si="0"/>
        <v>17</v>
      </c>
      <c r="B18" s="191"/>
      <c r="C18" s="191" t="s">
        <v>1652</v>
      </c>
      <c r="D18" s="164" t="s">
        <v>1787</v>
      </c>
      <c r="E18" s="259" t="s">
        <v>7896</v>
      </c>
      <c r="F18" s="265" t="s">
        <v>2307</v>
      </c>
      <c r="G18" s="258" t="s">
        <v>3954</v>
      </c>
      <c r="H18" s="258"/>
      <c r="I18" s="258"/>
      <c r="J18" s="294" t="s">
        <v>7879</v>
      </c>
      <c r="K18" s="132" t="s">
        <v>1989</v>
      </c>
      <c r="L18" s="350" t="s">
        <v>4181</v>
      </c>
      <c r="M18" s="351"/>
      <c r="N18" s="352"/>
      <c r="O18" s="164">
        <v>64.7</v>
      </c>
      <c r="P18" s="192"/>
      <c r="Q18" s="163">
        <v>746461</v>
      </c>
      <c r="R18" s="163"/>
      <c r="S18" s="163"/>
      <c r="T18" s="163"/>
      <c r="U18" s="163"/>
      <c r="V18" s="163"/>
      <c r="W18" s="163"/>
      <c r="X18" s="164" t="s">
        <v>2308</v>
      </c>
      <c r="Y18" s="164" t="s">
        <v>1791</v>
      </c>
    </row>
    <row r="19" spans="1:25" ht="51" x14ac:dyDescent="0.25">
      <c r="A19" s="97">
        <f t="shared" si="0"/>
        <v>18</v>
      </c>
      <c r="B19" s="191"/>
      <c r="C19" s="191" t="s">
        <v>1652</v>
      </c>
      <c r="D19" s="164" t="s">
        <v>1787</v>
      </c>
      <c r="E19" s="259" t="s">
        <v>7896</v>
      </c>
      <c r="F19" s="265" t="s">
        <v>2309</v>
      </c>
      <c r="G19" s="258" t="s">
        <v>3955</v>
      </c>
      <c r="H19" s="258"/>
      <c r="I19" s="258"/>
      <c r="J19" s="294" t="s">
        <v>7879</v>
      </c>
      <c r="K19" s="132" t="s">
        <v>1989</v>
      </c>
      <c r="L19" s="350" t="s">
        <v>4182</v>
      </c>
      <c r="M19" s="351"/>
      <c r="N19" s="352"/>
      <c r="O19" s="164">
        <v>71.8</v>
      </c>
      <c r="P19" s="192"/>
      <c r="Q19" s="163">
        <v>828376</v>
      </c>
      <c r="R19" s="163"/>
      <c r="S19" s="163"/>
      <c r="T19" s="163"/>
      <c r="U19" s="163"/>
      <c r="V19" s="163"/>
      <c r="W19" s="163"/>
      <c r="X19" s="164" t="s">
        <v>2308</v>
      </c>
      <c r="Y19" s="164" t="s">
        <v>1791</v>
      </c>
    </row>
    <row r="20" spans="1:25" ht="51" x14ac:dyDescent="0.25">
      <c r="A20" s="97">
        <f t="shared" si="0"/>
        <v>19</v>
      </c>
      <c r="B20" s="191"/>
      <c r="C20" s="191" t="s">
        <v>1652</v>
      </c>
      <c r="D20" s="164" t="s">
        <v>1787</v>
      </c>
      <c r="E20" s="259" t="s">
        <v>7896</v>
      </c>
      <c r="F20" s="269" t="s">
        <v>2097</v>
      </c>
      <c r="G20" s="164" t="s">
        <v>3904</v>
      </c>
      <c r="H20" s="164"/>
      <c r="I20" s="164"/>
      <c r="J20" s="294" t="s">
        <v>7879</v>
      </c>
      <c r="K20" s="269" t="s">
        <v>2096</v>
      </c>
      <c r="L20" s="350" t="s">
        <v>4129</v>
      </c>
      <c r="M20" s="351"/>
      <c r="N20" s="352"/>
      <c r="O20" s="38">
        <v>45.8</v>
      </c>
      <c r="P20" s="192"/>
      <c r="Q20" s="163">
        <v>2350000</v>
      </c>
      <c r="R20" s="163"/>
      <c r="S20" s="163"/>
      <c r="T20" s="163"/>
      <c r="U20" s="163"/>
      <c r="V20" s="163"/>
      <c r="W20" s="163"/>
      <c r="X20" s="164" t="s">
        <v>2098</v>
      </c>
      <c r="Y20" s="164" t="s">
        <v>1791</v>
      </c>
    </row>
    <row r="21" spans="1:25" ht="51" x14ac:dyDescent="0.25">
      <c r="A21" s="97">
        <f t="shared" si="0"/>
        <v>20</v>
      </c>
      <c r="B21" s="191"/>
      <c r="C21" s="191" t="s">
        <v>1652</v>
      </c>
      <c r="D21" s="164" t="s">
        <v>1787</v>
      </c>
      <c r="E21" s="259" t="s">
        <v>7896</v>
      </c>
      <c r="F21" s="265" t="s">
        <v>2103</v>
      </c>
      <c r="G21" s="164" t="s">
        <v>3907</v>
      </c>
      <c r="H21" s="164"/>
      <c r="I21" s="164"/>
      <c r="J21" s="294" t="s">
        <v>7879</v>
      </c>
      <c r="K21" s="132" t="s">
        <v>1992</v>
      </c>
      <c r="L21" s="350" t="s">
        <v>4132</v>
      </c>
      <c r="M21" s="351"/>
      <c r="N21" s="352"/>
      <c r="O21" s="164">
        <v>36.1</v>
      </c>
      <c r="P21" s="192"/>
      <c r="Q21" s="163">
        <v>641644.5</v>
      </c>
      <c r="R21" s="163"/>
      <c r="S21" s="163"/>
      <c r="T21" s="163"/>
      <c r="U21" s="163"/>
      <c r="V21" s="163"/>
      <c r="W21" s="163"/>
      <c r="X21" s="164" t="s">
        <v>2098</v>
      </c>
      <c r="Y21" s="164" t="s">
        <v>1791</v>
      </c>
    </row>
    <row r="22" spans="1:25" ht="51" x14ac:dyDescent="0.25">
      <c r="A22" s="97">
        <f t="shared" si="0"/>
        <v>21</v>
      </c>
      <c r="B22" s="191"/>
      <c r="C22" s="191" t="s">
        <v>1652</v>
      </c>
      <c r="D22" s="164" t="s">
        <v>1787</v>
      </c>
      <c r="E22" s="259" t="s">
        <v>7896</v>
      </c>
      <c r="F22" s="269" t="s">
        <v>2371</v>
      </c>
      <c r="G22" s="164" t="s">
        <v>2373</v>
      </c>
      <c r="H22" s="164"/>
      <c r="I22" s="164"/>
      <c r="J22" s="294" t="s">
        <v>7879</v>
      </c>
      <c r="K22" s="269" t="s">
        <v>2370</v>
      </c>
      <c r="L22" s="350" t="s">
        <v>7901</v>
      </c>
      <c r="M22" s="351"/>
      <c r="N22" s="352"/>
      <c r="O22" s="38">
        <v>29.8</v>
      </c>
      <c r="P22" s="192"/>
      <c r="Q22" s="163">
        <v>664659.19999999995</v>
      </c>
      <c r="R22" s="163"/>
      <c r="S22" s="163"/>
      <c r="T22" s="163"/>
      <c r="U22" s="163"/>
      <c r="V22" s="163"/>
      <c r="W22" s="163"/>
      <c r="X22" s="164" t="s">
        <v>2372</v>
      </c>
      <c r="Y22" s="164" t="s">
        <v>1791</v>
      </c>
    </row>
    <row r="23" spans="1:25" ht="51" x14ac:dyDescent="0.25">
      <c r="A23" s="97">
        <f t="shared" si="0"/>
        <v>22</v>
      </c>
      <c r="B23" s="191"/>
      <c r="C23" s="191" t="s">
        <v>1652</v>
      </c>
      <c r="D23" s="164" t="s">
        <v>1787</v>
      </c>
      <c r="E23" s="259" t="s">
        <v>7896</v>
      </c>
      <c r="F23" s="269" t="s">
        <v>2374</v>
      </c>
      <c r="G23" s="164" t="s">
        <v>7902</v>
      </c>
      <c r="H23" s="164"/>
      <c r="I23" s="164"/>
      <c r="J23" s="294" t="s">
        <v>7879</v>
      </c>
      <c r="K23" s="269" t="s">
        <v>2370</v>
      </c>
      <c r="L23" s="350" t="s">
        <v>7903</v>
      </c>
      <c r="M23" s="351"/>
      <c r="N23" s="352"/>
      <c r="O23" s="38">
        <v>47.6</v>
      </c>
      <c r="P23" s="192"/>
      <c r="Q23" s="163">
        <v>1061670.3999999999</v>
      </c>
      <c r="R23" s="163"/>
      <c r="S23" s="163"/>
      <c r="T23" s="163"/>
      <c r="U23" s="163"/>
      <c r="V23" s="163"/>
      <c r="W23" s="163"/>
      <c r="X23" s="164" t="s">
        <v>2372</v>
      </c>
      <c r="Y23" s="164" t="s">
        <v>1791</v>
      </c>
    </row>
    <row r="24" spans="1:25" ht="51" x14ac:dyDescent="0.25">
      <c r="A24" s="97">
        <f t="shared" si="0"/>
        <v>23</v>
      </c>
      <c r="B24" s="191"/>
      <c r="C24" s="191" t="s">
        <v>1652</v>
      </c>
      <c r="D24" s="164" t="s">
        <v>1787</v>
      </c>
      <c r="E24" s="259" t="s">
        <v>7896</v>
      </c>
      <c r="F24" s="269" t="s">
        <v>2375</v>
      </c>
      <c r="G24" s="164" t="s">
        <v>7904</v>
      </c>
      <c r="H24" s="164"/>
      <c r="I24" s="164"/>
      <c r="J24" s="294" t="s">
        <v>7879</v>
      </c>
      <c r="K24" s="269" t="s">
        <v>2370</v>
      </c>
      <c r="L24" s="350" t="s">
        <v>7905</v>
      </c>
      <c r="M24" s="351"/>
      <c r="N24" s="352"/>
      <c r="O24" s="38">
        <v>30.4</v>
      </c>
      <c r="P24" s="192"/>
      <c r="Q24" s="163">
        <v>678041.59999999998</v>
      </c>
      <c r="R24" s="163"/>
      <c r="S24" s="163"/>
      <c r="T24" s="163"/>
      <c r="U24" s="163"/>
      <c r="V24" s="163"/>
      <c r="W24" s="163"/>
      <c r="X24" s="164" t="s">
        <v>2372</v>
      </c>
      <c r="Y24" s="164" t="s">
        <v>1791</v>
      </c>
    </row>
    <row r="25" spans="1:25" ht="51" x14ac:dyDescent="0.25">
      <c r="A25" s="97">
        <f t="shared" si="0"/>
        <v>24</v>
      </c>
      <c r="B25" s="191"/>
      <c r="C25" s="191" t="s">
        <v>1652</v>
      </c>
      <c r="D25" s="164" t="s">
        <v>1787</v>
      </c>
      <c r="E25" s="259" t="s">
        <v>7896</v>
      </c>
      <c r="F25" s="269" t="s">
        <v>2376</v>
      </c>
      <c r="G25" s="164" t="s">
        <v>7906</v>
      </c>
      <c r="H25" s="164"/>
      <c r="I25" s="164"/>
      <c r="J25" s="294" t="s">
        <v>7879</v>
      </c>
      <c r="K25" s="269" t="s">
        <v>2370</v>
      </c>
      <c r="L25" s="350" t="s">
        <v>7907</v>
      </c>
      <c r="M25" s="351"/>
      <c r="N25" s="352"/>
      <c r="O25" s="38">
        <v>10.199999999999999</v>
      </c>
      <c r="P25" s="192"/>
      <c r="Q25" s="163">
        <v>227500.79999999999</v>
      </c>
      <c r="R25" s="163"/>
      <c r="S25" s="163"/>
      <c r="T25" s="163"/>
      <c r="U25" s="163"/>
      <c r="V25" s="163"/>
      <c r="W25" s="163"/>
      <c r="X25" s="164" t="s">
        <v>2372</v>
      </c>
      <c r="Y25" s="164" t="s">
        <v>1791</v>
      </c>
    </row>
    <row r="26" spans="1:25" ht="51" x14ac:dyDescent="0.25">
      <c r="A26" s="97">
        <f t="shared" si="0"/>
        <v>25</v>
      </c>
      <c r="B26" s="191"/>
      <c r="C26" s="191" t="s">
        <v>1652</v>
      </c>
      <c r="D26" s="164" t="s">
        <v>1787</v>
      </c>
      <c r="E26" s="259" t="s">
        <v>7896</v>
      </c>
      <c r="F26" s="265" t="s">
        <v>3468</v>
      </c>
      <c r="G26" s="164" t="s">
        <v>7908</v>
      </c>
      <c r="H26" s="164"/>
      <c r="I26" s="164"/>
      <c r="J26" s="294" t="s">
        <v>7879</v>
      </c>
      <c r="K26" s="132" t="s">
        <v>2099</v>
      </c>
      <c r="L26" s="350" t="s">
        <v>7909</v>
      </c>
      <c r="M26" s="351"/>
      <c r="N26" s="352"/>
      <c r="O26" s="164">
        <v>35.1</v>
      </c>
      <c r="P26" s="192"/>
      <c r="Q26" s="163">
        <v>715388</v>
      </c>
      <c r="R26" s="163"/>
      <c r="S26" s="163"/>
      <c r="T26" s="163"/>
      <c r="U26" s="163"/>
      <c r="V26" s="163"/>
      <c r="W26" s="163"/>
      <c r="X26" s="164" t="s">
        <v>3469</v>
      </c>
      <c r="Y26" s="164" t="s">
        <v>1791</v>
      </c>
    </row>
    <row r="27" spans="1:25" ht="51" x14ac:dyDescent="0.25">
      <c r="A27" s="97">
        <f t="shared" si="0"/>
        <v>26</v>
      </c>
      <c r="B27" s="191"/>
      <c r="C27" s="191" t="s">
        <v>1652</v>
      </c>
      <c r="D27" s="164" t="s">
        <v>1787</v>
      </c>
      <c r="E27" s="259" t="s">
        <v>7896</v>
      </c>
      <c r="F27" s="265" t="s">
        <v>2104</v>
      </c>
      <c r="G27" s="164" t="s">
        <v>3908</v>
      </c>
      <c r="H27" s="164"/>
      <c r="I27" s="164"/>
      <c r="J27" s="294" t="s">
        <v>7879</v>
      </c>
      <c r="K27" s="132" t="s">
        <v>1989</v>
      </c>
      <c r="L27" s="350" t="s">
        <v>4133</v>
      </c>
      <c r="M27" s="351"/>
      <c r="N27" s="352"/>
      <c r="O27" s="164">
        <v>71.099999999999994</v>
      </c>
      <c r="P27" s="192"/>
      <c r="Q27" s="163">
        <v>1030883</v>
      </c>
      <c r="R27" s="163"/>
      <c r="S27" s="163"/>
      <c r="T27" s="163"/>
      <c r="U27" s="163"/>
      <c r="V27" s="163"/>
      <c r="W27" s="163"/>
      <c r="X27" s="164" t="s">
        <v>2105</v>
      </c>
      <c r="Y27" s="164" t="s">
        <v>1791</v>
      </c>
    </row>
    <row r="28" spans="1:25" ht="51" x14ac:dyDescent="0.25">
      <c r="A28" s="97">
        <f t="shared" si="0"/>
        <v>27</v>
      </c>
      <c r="B28" s="191"/>
      <c r="C28" s="191" t="s">
        <v>1652</v>
      </c>
      <c r="D28" s="164" t="s">
        <v>1787</v>
      </c>
      <c r="E28" s="259" t="s">
        <v>7896</v>
      </c>
      <c r="F28" s="265" t="s">
        <v>3750</v>
      </c>
      <c r="G28" s="164" t="s">
        <v>3753</v>
      </c>
      <c r="H28" s="164"/>
      <c r="I28" s="164"/>
      <c r="J28" s="294" t="s">
        <v>7879</v>
      </c>
      <c r="K28" s="132" t="s">
        <v>2312</v>
      </c>
      <c r="L28" s="350" t="s">
        <v>3752</v>
      </c>
      <c r="M28" s="351"/>
      <c r="N28" s="352"/>
      <c r="O28" s="164">
        <v>45</v>
      </c>
      <c r="P28" s="192"/>
      <c r="Q28" s="163">
        <v>1003680</v>
      </c>
      <c r="R28" s="163"/>
      <c r="S28" s="163"/>
      <c r="T28" s="163"/>
      <c r="U28" s="163"/>
      <c r="V28" s="163"/>
      <c r="W28" s="163"/>
      <c r="X28" s="164" t="s">
        <v>3751</v>
      </c>
      <c r="Y28" s="164" t="s">
        <v>1791</v>
      </c>
    </row>
    <row r="29" spans="1:25" ht="51" x14ac:dyDescent="0.25">
      <c r="A29" s="97">
        <f t="shared" si="0"/>
        <v>28</v>
      </c>
      <c r="B29" s="191"/>
      <c r="C29" s="191" t="s">
        <v>1652</v>
      </c>
      <c r="D29" s="164" t="s">
        <v>1787</v>
      </c>
      <c r="E29" s="259" t="s">
        <v>7896</v>
      </c>
      <c r="F29" s="265" t="s">
        <v>2680</v>
      </c>
      <c r="G29" s="164" t="s">
        <v>7910</v>
      </c>
      <c r="H29" s="164"/>
      <c r="I29" s="164"/>
      <c r="J29" s="294" t="s">
        <v>7879</v>
      </c>
      <c r="K29" s="132" t="s">
        <v>2633</v>
      </c>
      <c r="L29" s="350" t="s">
        <v>7911</v>
      </c>
      <c r="M29" s="351"/>
      <c r="N29" s="352"/>
      <c r="O29" s="164">
        <v>36.6</v>
      </c>
      <c r="P29" s="192"/>
      <c r="Q29" s="163">
        <v>816326.4</v>
      </c>
      <c r="R29" s="163"/>
      <c r="S29" s="163"/>
      <c r="T29" s="163"/>
      <c r="U29" s="163"/>
      <c r="V29" s="163"/>
      <c r="W29" s="163"/>
      <c r="X29" s="164" t="s">
        <v>2681</v>
      </c>
      <c r="Y29" s="164" t="s">
        <v>1791</v>
      </c>
    </row>
    <row r="30" spans="1:25" ht="51" x14ac:dyDescent="0.25">
      <c r="A30" s="97">
        <f t="shared" si="0"/>
        <v>29</v>
      </c>
      <c r="B30" s="191"/>
      <c r="C30" s="191" t="s">
        <v>1652</v>
      </c>
      <c r="D30" s="164" t="s">
        <v>1787</v>
      </c>
      <c r="E30" s="259" t="s">
        <v>7896</v>
      </c>
      <c r="F30" s="265" t="s">
        <v>3778</v>
      </c>
      <c r="G30" s="164" t="s">
        <v>7912</v>
      </c>
      <c r="H30" s="164"/>
      <c r="I30" s="164"/>
      <c r="J30" s="294" t="s">
        <v>7879</v>
      </c>
      <c r="K30" s="132" t="s">
        <v>2312</v>
      </c>
      <c r="L30" s="350" t="s">
        <v>7913</v>
      </c>
      <c r="M30" s="351"/>
      <c r="N30" s="352"/>
      <c r="O30" s="164">
        <v>40.9</v>
      </c>
      <c r="P30" s="192"/>
      <c r="Q30" s="163">
        <v>912233.6</v>
      </c>
      <c r="R30" s="163"/>
      <c r="S30" s="163"/>
      <c r="T30" s="163"/>
      <c r="U30" s="163"/>
      <c r="V30" s="163"/>
      <c r="W30" s="163"/>
      <c r="X30" s="164" t="s">
        <v>3779</v>
      </c>
      <c r="Y30" s="164" t="s">
        <v>1791</v>
      </c>
    </row>
    <row r="31" spans="1:25" ht="51" x14ac:dyDescent="0.25">
      <c r="A31" s="97">
        <f t="shared" si="0"/>
        <v>30</v>
      </c>
      <c r="B31" s="191"/>
      <c r="C31" s="191" t="s">
        <v>1652</v>
      </c>
      <c r="D31" s="164" t="s">
        <v>1787</v>
      </c>
      <c r="E31" s="259" t="s">
        <v>7896</v>
      </c>
      <c r="F31" s="265" t="s">
        <v>3464</v>
      </c>
      <c r="G31" s="164" t="s">
        <v>3467</v>
      </c>
      <c r="H31" s="164"/>
      <c r="I31" s="164"/>
      <c r="J31" s="294" t="s">
        <v>7879</v>
      </c>
      <c r="K31" s="132" t="s">
        <v>2099</v>
      </c>
      <c r="L31" s="350" t="s">
        <v>3466</v>
      </c>
      <c r="M31" s="351"/>
      <c r="N31" s="352"/>
      <c r="O31" s="164">
        <v>40.799999999999997</v>
      </c>
      <c r="P31" s="192"/>
      <c r="Q31" s="163">
        <v>831504</v>
      </c>
      <c r="R31" s="163"/>
      <c r="S31" s="163"/>
      <c r="T31" s="163"/>
      <c r="U31" s="163"/>
      <c r="V31" s="163"/>
      <c r="W31" s="163"/>
      <c r="X31" s="164" t="s">
        <v>3465</v>
      </c>
      <c r="Y31" s="164" t="s">
        <v>1807</v>
      </c>
    </row>
    <row r="32" spans="1:25" ht="51" x14ac:dyDescent="0.25">
      <c r="A32" s="97">
        <f t="shared" si="0"/>
        <v>31</v>
      </c>
      <c r="B32" s="191"/>
      <c r="C32" s="191" t="s">
        <v>1652</v>
      </c>
      <c r="D32" s="164" t="s">
        <v>1787</v>
      </c>
      <c r="E32" s="259" t="s">
        <v>7896</v>
      </c>
      <c r="F32" s="265" t="s">
        <v>2389</v>
      </c>
      <c r="G32" s="164" t="s">
        <v>7914</v>
      </c>
      <c r="H32" s="164"/>
      <c r="I32" s="164"/>
      <c r="J32" s="294" t="s">
        <v>7879</v>
      </c>
      <c r="K32" s="132" t="s">
        <v>2064</v>
      </c>
      <c r="L32" s="350" t="s">
        <v>7915</v>
      </c>
      <c r="M32" s="351"/>
      <c r="N32" s="352"/>
      <c r="O32" s="164">
        <v>43.5</v>
      </c>
      <c r="P32" s="192"/>
      <c r="Q32" s="163">
        <v>970224</v>
      </c>
      <c r="R32" s="163"/>
      <c r="S32" s="163"/>
      <c r="T32" s="163"/>
      <c r="U32" s="163"/>
      <c r="V32" s="163"/>
      <c r="W32" s="163"/>
      <c r="X32" s="164" t="s">
        <v>2390</v>
      </c>
      <c r="Y32" s="164" t="s">
        <v>1791</v>
      </c>
    </row>
    <row r="33" spans="1:25" ht="51" x14ac:dyDescent="0.25">
      <c r="A33" s="97">
        <f t="shared" si="0"/>
        <v>32</v>
      </c>
      <c r="B33" s="191"/>
      <c r="C33" s="191" t="s">
        <v>1652</v>
      </c>
      <c r="D33" s="164" t="s">
        <v>1787</v>
      </c>
      <c r="E33" s="259" t="s">
        <v>7896</v>
      </c>
      <c r="F33" s="265" t="s">
        <v>2391</v>
      </c>
      <c r="G33" s="164" t="s">
        <v>7916</v>
      </c>
      <c r="H33" s="164"/>
      <c r="I33" s="164"/>
      <c r="J33" s="294" t="s">
        <v>7879</v>
      </c>
      <c r="K33" s="132" t="s">
        <v>2064</v>
      </c>
      <c r="L33" s="350" t="s">
        <v>7917</v>
      </c>
      <c r="M33" s="351"/>
      <c r="N33" s="352"/>
      <c r="O33" s="164">
        <v>42.9</v>
      </c>
      <c r="P33" s="192"/>
      <c r="Q33" s="163">
        <v>956841.6</v>
      </c>
      <c r="R33" s="163"/>
      <c r="S33" s="163"/>
      <c r="T33" s="163"/>
      <c r="U33" s="163"/>
      <c r="V33" s="163"/>
      <c r="W33" s="163"/>
      <c r="X33" s="164" t="s">
        <v>2390</v>
      </c>
      <c r="Y33" s="164" t="s">
        <v>1791</v>
      </c>
    </row>
    <row r="34" spans="1:25" ht="51" x14ac:dyDescent="0.25">
      <c r="A34" s="97">
        <f t="shared" si="0"/>
        <v>33</v>
      </c>
      <c r="B34" s="191"/>
      <c r="C34" s="191" t="s">
        <v>1652</v>
      </c>
      <c r="D34" s="164" t="s">
        <v>1787</v>
      </c>
      <c r="E34" s="259" t="s">
        <v>7896</v>
      </c>
      <c r="F34" s="265" t="s">
        <v>2686</v>
      </c>
      <c r="G34" s="164"/>
      <c r="H34" s="164"/>
      <c r="I34" s="164"/>
      <c r="J34" s="294" t="s">
        <v>7879</v>
      </c>
      <c r="K34" s="132" t="s">
        <v>2064</v>
      </c>
      <c r="L34" s="353"/>
      <c r="M34" s="354"/>
      <c r="N34" s="355"/>
      <c r="O34" s="164">
        <v>35.200000000000003</v>
      </c>
      <c r="P34" s="192"/>
      <c r="Q34" s="163">
        <v>785100.80000000005</v>
      </c>
      <c r="R34" s="163"/>
      <c r="S34" s="163"/>
      <c r="T34" s="163"/>
      <c r="U34" s="163"/>
      <c r="V34" s="163"/>
      <c r="W34" s="163"/>
      <c r="X34" s="164" t="s">
        <v>2687</v>
      </c>
      <c r="Y34" s="268" t="s">
        <v>1791</v>
      </c>
    </row>
    <row r="35" spans="1:25" ht="51" x14ac:dyDescent="0.25">
      <c r="A35" s="97">
        <f t="shared" si="0"/>
        <v>34</v>
      </c>
      <c r="B35" s="191"/>
      <c r="C35" s="191" t="s">
        <v>1652</v>
      </c>
      <c r="D35" s="164" t="s">
        <v>1787</v>
      </c>
      <c r="E35" s="259" t="s">
        <v>7896</v>
      </c>
      <c r="F35" s="265" t="s">
        <v>2688</v>
      </c>
      <c r="G35" s="294" t="s">
        <v>7918</v>
      </c>
      <c r="H35" s="164"/>
      <c r="I35" s="164"/>
      <c r="J35" s="294" t="s">
        <v>7879</v>
      </c>
      <c r="K35" s="132" t="s">
        <v>2064</v>
      </c>
      <c r="L35" s="350" t="s">
        <v>7919</v>
      </c>
      <c r="M35" s="351"/>
      <c r="N35" s="352"/>
      <c r="O35" s="164">
        <v>11.7</v>
      </c>
      <c r="P35" s="192"/>
      <c r="Q35" s="163">
        <v>260956.79999999999</v>
      </c>
      <c r="R35" s="163"/>
      <c r="S35" s="163"/>
      <c r="T35" s="163"/>
      <c r="U35" s="163"/>
      <c r="V35" s="163"/>
      <c r="W35" s="163"/>
      <c r="X35" s="164" t="s">
        <v>2687</v>
      </c>
      <c r="Y35" s="164" t="s">
        <v>1791</v>
      </c>
    </row>
    <row r="36" spans="1:25" ht="51" x14ac:dyDescent="0.25">
      <c r="A36" s="97">
        <f t="shared" si="0"/>
        <v>35</v>
      </c>
      <c r="B36" s="191"/>
      <c r="C36" s="191" t="s">
        <v>1652</v>
      </c>
      <c r="D36" s="164" t="s">
        <v>1787</v>
      </c>
      <c r="E36" s="259" t="s">
        <v>7896</v>
      </c>
      <c r="F36" s="265" t="s">
        <v>2689</v>
      </c>
      <c r="G36" s="164" t="s">
        <v>2691</v>
      </c>
      <c r="H36" s="164"/>
      <c r="I36" s="164"/>
      <c r="J36" s="294" t="s">
        <v>7879</v>
      </c>
      <c r="K36" s="132" t="s">
        <v>2064</v>
      </c>
      <c r="L36" s="350" t="s">
        <v>2690</v>
      </c>
      <c r="M36" s="351"/>
      <c r="N36" s="352"/>
      <c r="O36" s="164">
        <v>11.8</v>
      </c>
      <c r="P36" s="192"/>
      <c r="Q36" s="163">
        <v>263187.20000000001</v>
      </c>
      <c r="R36" s="163"/>
      <c r="S36" s="163"/>
      <c r="T36" s="163"/>
      <c r="U36" s="163"/>
      <c r="V36" s="163"/>
      <c r="W36" s="163"/>
      <c r="X36" s="164" t="s">
        <v>2687</v>
      </c>
      <c r="Y36" s="164" t="s">
        <v>1791</v>
      </c>
    </row>
    <row r="37" spans="1:25" ht="51" x14ac:dyDescent="0.25">
      <c r="A37" s="97">
        <f t="shared" si="0"/>
        <v>36</v>
      </c>
      <c r="B37" s="191"/>
      <c r="C37" s="191" t="s">
        <v>1652</v>
      </c>
      <c r="D37" s="164" t="s">
        <v>1787</v>
      </c>
      <c r="E37" s="259" t="s">
        <v>7896</v>
      </c>
      <c r="F37" s="265" t="s">
        <v>2692</v>
      </c>
      <c r="G37" s="164" t="s">
        <v>7920</v>
      </c>
      <c r="H37" s="164"/>
      <c r="I37" s="164"/>
      <c r="J37" s="294" t="s">
        <v>7879</v>
      </c>
      <c r="K37" s="132" t="s">
        <v>2064</v>
      </c>
      <c r="L37" s="350" t="s">
        <v>7921</v>
      </c>
      <c r="M37" s="351"/>
      <c r="N37" s="352"/>
      <c r="O37" s="164">
        <v>39.5</v>
      </c>
      <c r="P37" s="192"/>
      <c r="Q37" s="163">
        <v>881008</v>
      </c>
      <c r="R37" s="163"/>
      <c r="S37" s="163"/>
      <c r="T37" s="163"/>
      <c r="U37" s="163"/>
      <c r="V37" s="163"/>
      <c r="W37" s="163"/>
      <c r="X37" s="164" t="s">
        <v>2687</v>
      </c>
      <c r="Y37" s="164" t="s">
        <v>1791</v>
      </c>
    </row>
    <row r="38" spans="1:25" ht="63.75" x14ac:dyDescent="0.25">
      <c r="A38" s="97">
        <f t="shared" si="0"/>
        <v>37</v>
      </c>
      <c r="B38" s="191"/>
      <c r="C38" s="191" t="s">
        <v>1652</v>
      </c>
      <c r="D38" s="164" t="s">
        <v>1787</v>
      </c>
      <c r="E38" s="259" t="s">
        <v>7896</v>
      </c>
      <c r="F38" s="265" t="s">
        <v>2694</v>
      </c>
      <c r="G38" s="164" t="s">
        <v>3987</v>
      </c>
      <c r="H38" s="164"/>
      <c r="I38" s="164"/>
      <c r="J38" s="294" t="s">
        <v>7879</v>
      </c>
      <c r="K38" s="132" t="s">
        <v>2693</v>
      </c>
      <c r="L38" s="350" t="s">
        <v>6852</v>
      </c>
      <c r="M38" s="351"/>
      <c r="N38" s="352"/>
      <c r="O38" s="164">
        <v>16.3</v>
      </c>
      <c r="P38" s="192"/>
      <c r="Q38" s="163">
        <v>363555.2</v>
      </c>
      <c r="R38" s="163"/>
      <c r="S38" s="163"/>
      <c r="T38" s="163"/>
      <c r="U38" s="163"/>
      <c r="V38" s="163"/>
      <c r="W38" s="163"/>
      <c r="X38" s="164" t="s">
        <v>2687</v>
      </c>
      <c r="Y38" s="164" t="s">
        <v>1791</v>
      </c>
    </row>
    <row r="39" spans="1:25" ht="51" x14ac:dyDescent="0.25">
      <c r="A39" s="97">
        <f t="shared" si="0"/>
        <v>38</v>
      </c>
      <c r="B39" s="191"/>
      <c r="C39" s="191" t="s">
        <v>1652</v>
      </c>
      <c r="D39" s="164" t="s">
        <v>1787</v>
      </c>
      <c r="E39" s="259" t="s">
        <v>7896</v>
      </c>
      <c r="F39" s="265" t="s">
        <v>2695</v>
      </c>
      <c r="G39" s="164" t="s">
        <v>2697</v>
      </c>
      <c r="H39" s="164"/>
      <c r="I39" s="164"/>
      <c r="J39" s="294" t="s">
        <v>7879</v>
      </c>
      <c r="K39" s="132" t="s">
        <v>2226</v>
      </c>
      <c r="L39" s="350" t="s">
        <v>2696</v>
      </c>
      <c r="M39" s="351"/>
      <c r="N39" s="352"/>
      <c r="O39" s="164">
        <v>10.3</v>
      </c>
      <c r="P39" s="192"/>
      <c r="Q39" s="163">
        <v>216289.7</v>
      </c>
      <c r="R39" s="163"/>
      <c r="S39" s="163"/>
      <c r="T39" s="163"/>
      <c r="U39" s="163"/>
      <c r="V39" s="163"/>
      <c r="W39" s="163"/>
      <c r="X39" s="164" t="s">
        <v>2687</v>
      </c>
      <c r="Y39" s="164" t="s">
        <v>1791</v>
      </c>
    </row>
    <row r="40" spans="1:25" ht="51" x14ac:dyDescent="0.25">
      <c r="A40" s="97">
        <f t="shared" si="0"/>
        <v>39</v>
      </c>
      <c r="B40" s="191"/>
      <c r="C40" s="191" t="s">
        <v>1652</v>
      </c>
      <c r="D40" s="164" t="s">
        <v>1787</v>
      </c>
      <c r="E40" s="259" t="s">
        <v>7896</v>
      </c>
      <c r="F40" s="265" t="s">
        <v>2698</v>
      </c>
      <c r="G40" s="164" t="s">
        <v>2699</v>
      </c>
      <c r="H40" s="164"/>
      <c r="I40" s="164"/>
      <c r="J40" s="294" t="s">
        <v>7879</v>
      </c>
      <c r="K40" s="132" t="s">
        <v>2064</v>
      </c>
      <c r="L40" s="350" t="s">
        <v>7922</v>
      </c>
      <c r="M40" s="351"/>
      <c r="N40" s="352"/>
      <c r="O40" s="164">
        <v>19.100000000000001</v>
      </c>
      <c r="P40" s="192"/>
      <c r="Q40" s="163">
        <v>428236.79999999999</v>
      </c>
      <c r="R40" s="163"/>
      <c r="S40" s="163"/>
      <c r="T40" s="163"/>
      <c r="U40" s="163"/>
      <c r="V40" s="163"/>
      <c r="W40" s="163"/>
      <c r="X40" s="164" t="s">
        <v>2687</v>
      </c>
      <c r="Y40" s="164" t="s">
        <v>1791</v>
      </c>
    </row>
    <row r="41" spans="1:25" ht="51" x14ac:dyDescent="0.25">
      <c r="A41" s="97">
        <f t="shared" si="0"/>
        <v>40</v>
      </c>
      <c r="B41" s="191"/>
      <c r="C41" s="191" t="s">
        <v>1652</v>
      </c>
      <c r="D41" s="164" t="s">
        <v>1787</v>
      </c>
      <c r="E41" s="259" t="s">
        <v>7896</v>
      </c>
      <c r="F41" s="265" t="s">
        <v>2700</v>
      </c>
      <c r="G41" s="164" t="s">
        <v>2702</v>
      </c>
      <c r="H41" s="164"/>
      <c r="I41" s="164"/>
      <c r="J41" s="294" t="s">
        <v>7879</v>
      </c>
      <c r="K41" s="132" t="s">
        <v>2315</v>
      </c>
      <c r="L41" s="350" t="s">
        <v>2701</v>
      </c>
      <c r="M41" s="351"/>
      <c r="N41" s="352"/>
      <c r="O41" s="164">
        <v>34.799999999999997</v>
      </c>
      <c r="P41" s="192"/>
      <c r="Q41" s="163">
        <v>496778.55</v>
      </c>
      <c r="R41" s="163"/>
      <c r="S41" s="163"/>
      <c r="T41" s="163"/>
      <c r="U41" s="163"/>
      <c r="V41" s="163"/>
      <c r="W41" s="163"/>
      <c r="X41" s="164" t="s">
        <v>2687</v>
      </c>
      <c r="Y41" s="268" t="s">
        <v>1791</v>
      </c>
    </row>
    <row r="42" spans="1:25" ht="51" x14ac:dyDescent="0.25">
      <c r="A42" s="97">
        <f t="shared" si="0"/>
        <v>41</v>
      </c>
      <c r="B42" s="191"/>
      <c r="C42" s="191" t="s">
        <v>1652</v>
      </c>
      <c r="D42" s="164" t="s">
        <v>1787</v>
      </c>
      <c r="E42" s="259" t="s">
        <v>7896</v>
      </c>
      <c r="F42" s="265" t="s">
        <v>2703</v>
      </c>
      <c r="G42" s="164" t="s">
        <v>2705</v>
      </c>
      <c r="H42" s="164"/>
      <c r="I42" s="164"/>
      <c r="J42" s="294" t="s">
        <v>7879</v>
      </c>
      <c r="K42" s="132" t="s">
        <v>2315</v>
      </c>
      <c r="L42" s="350" t="s">
        <v>2704</v>
      </c>
      <c r="M42" s="351"/>
      <c r="N42" s="352"/>
      <c r="O42" s="164">
        <v>16.2</v>
      </c>
      <c r="P42" s="192"/>
      <c r="Q42" s="163">
        <v>231258.98</v>
      </c>
      <c r="R42" s="163"/>
      <c r="S42" s="163"/>
      <c r="T42" s="163"/>
      <c r="U42" s="163"/>
      <c r="V42" s="163"/>
      <c r="W42" s="163"/>
      <c r="X42" s="164" t="s">
        <v>2687</v>
      </c>
      <c r="Y42" s="268" t="s">
        <v>1791</v>
      </c>
    </row>
    <row r="43" spans="1:25" ht="51" x14ac:dyDescent="0.25">
      <c r="A43" s="97">
        <f t="shared" si="0"/>
        <v>42</v>
      </c>
      <c r="B43" s="191"/>
      <c r="C43" s="191" t="s">
        <v>1652</v>
      </c>
      <c r="D43" s="164" t="s">
        <v>1787</v>
      </c>
      <c r="E43" s="259" t="s">
        <v>7896</v>
      </c>
      <c r="F43" s="265" t="s">
        <v>2499</v>
      </c>
      <c r="G43" s="164" t="s">
        <v>3960</v>
      </c>
      <c r="H43" s="164"/>
      <c r="I43" s="164"/>
      <c r="J43" s="294" t="s">
        <v>7879</v>
      </c>
      <c r="K43" s="132" t="s">
        <v>2498</v>
      </c>
      <c r="L43" s="350" t="s">
        <v>4188</v>
      </c>
      <c r="M43" s="351"/>
      <c r="N43" s="352"/>
      <c r="O43" s="164">
        <v>53.2</v>
      </c>
      <c r="P43" s="192"/>
      <c r="Q43" s="163">
        <v>1084218</v>
      </c>
      <c r="R43" s="163"/>
      <c r="S43" s="163"/>
      <c r="T43" s="163"/>
      <c r="U43" s="163"/>
      <c r="V43" s="163"/>
      <c r="W43" s="163"/>
      <c r="X43" s="164" t="s">
        <v>2500</v>
      </c>
      <c r="Y43" s="164" t="s">
        <v>1791</v>
      </c>
    </row>
    <row r="44" spans="1:25" ht="51" x14ac:dyDescent="0.25">
      <c r="A44" s="97">
        <f t="shared" si="0"/>
        <v>43</v>
      </c>
      <c r="B44" s="191"/>
      <c r="C44" s="191" t="s">
        <v>1652</v>
      </c>
      <c r="D44" s="164" t="s">
        <v>1787</v>
      </c>
      <c r="E44" s="259" t="s">
        <v>7896</v>
      </c>
      <c r="F44" s="265" t="s">
        <v>2501</v>
      </c>
      <c r="G44" s="164" t="s">
        <v>2504</v>
      </c>
      <c r="H44" s="164"/>
      <c r="I44" s="164"/>
      <c r="J44" s="294" t="s">
        <v>7879</v>
      </c>
      <c r="K44" s="132" t="s">
        <v>1793</v>
      </c>
      <c r="L44" s="350" t="s">
        <v>2503</v>
      </c>
      <c r="M44" s="351"/>
      <c r="N44" s="352"/>
      <c r="O44" s="164">
        <v>51.8</v>
      </c>
      <c r="P44" s="192"/>
      <c r="Q44" s="163">
        <v>1155347.2</v>
      </c>
      <c r="R44" s="163"/>
      <c r="S44" s="163"/>
      <c r="T44" s="163"/>
      <c r="U44" s="163"/>
      <c r="V44" s="163"/>
      <c r="W44" s="163"/>
      <c r="X44" s="164" t="s">
        <v>2502</v>
      </c>
      <c r="Y44" s="164" t="s">
        <v>1791</v>
      </c>
    </row>
    <row r="45" spans="1:25" ht="51" x14ac:dyDescent="0.25">
      <c r="A45" s="97">
        <f t="shared" si="0"/>
        <v>44</v>
      </c>
      <c r="B45" s="191"/>
      <c r="C45" s="191" t="s">
        <v>1652</v>
      </c>
      <c r="D45" s="164" t="s">
        <v>1787</v>
      </c>
      <c r="E45" s="259" t="s">
        <v>7896</v>
      </c>
      <c r="F45" s="265" t="s">
        <v>2505</v>
      </c>
      <c r="G45" s="164" t="s">
        <v>2508</v>
      </c>
      <c r="H45" s="164"/>
      <c r="I45" s="164"/>
      <c r="J45" s="294" t="s">
        <v>7879</v>
      </c>
      <c r="K45" s="132" t="s">
        <v>2099</v>
      </c>
      <c r="L45" s="350" t="s">
        <v>2507</v>
      </c>
      <c r="M45" s="351"/>
      <c r="N45" s="352"/>
      <c r="O45" s="164">
        <v>51.7</v>
      </c>
      <c r="P45" s="192"/>
      <c r="Q45" s="163">
        <v>1053646</v>
      </c>
      <c r="R45" s="163"/>
      <c r="S45" s="163"/>
      <c r="T45" s="163"/>
      <c r="U45" s="163"/>
      <c r="V45" s="163"/>
      <c r="W45" s="163"/>
      <c r="X45" s="164" t="s">
        <v>2506</v>
      </c>
      <c r="Y45" s="164" t="s">
        <v>1791</v>
      </c>
    </row>
    <row r="46" spans="1:25" ht="51" x14ac:dyDescent="0.25">
      <c r="A46" s="97">
        <f t="shared" si="0"/>
        <v>45</v>
      </c>
      <c r="B46" s="191"/>
      <c r="C46" s="191" t="s">
        <v>1652</v>
      </c>
      <c r="D46" s="164" t="s">
        <v>1787</v>
      </c>
      <c r="E46" s="259" t="s">
        <v>7896</v>
      </c>
      <c r="F46" s="265" t="s">
        <v>2509</v>
      </c>
      <c r="G46" s="164" t="s">
        <v>2512</v>
      </c>
      <c r="H46" s="164"/>
      <c r="I46" s="164"/>
      <c r="J46" s="294" t="s">
        <v>7879</v>
      </c>
      <c r="K46" s="132" t="s">
        <v>2099</v>
      </c>
      <c r="L46" s="350" t="s">
        <v>2511</v>
      </c>
      <c r="M46" s="351"/>
      <c r="N46" s="352"/>
      <c r="O46" s="164">
        <v>41.3</v>
      </c>
      <c r="P46" s="192"/>
      <c r="Q46" s="163">
        <v>841694</v>
      </c>
      <c r="R46" s="163"/>
      <c r="S46" s="163"/>
      <c r="T46" s="163"/>
      <c r="U46" s="163"/>
      <c r="V46" s="163"/>
      <c r="W46" s="163"/>
      <c r="X46" s="164" t="s">
        <v>2510</v>
      </c>
      <c r="Y46" s="164" t="s">
        <v>1791</v>
      </c>
    </row>
    <row r="47" spans="1:25" ht="51" x14ac:dyDescent="0.25">
      <c r="A47" s="97">
        <f t="shared" si="0"/>
        <v>46</v>
      </c>
      <c r="B47" s="191"/>
      <c r="C47" s="191" t="s">
        <v>1652</v>
      </c>
      <c r="D47" s="164" t="s">
        <v>1787</v>
      </c>
      <c r="E47" s="259" t="s">
        <v>7896</v>
      </c>
      <c r="F47" s="265" t="s">
        <v>2514</v>
      </c>
      <c r="G47" s="164" t="s">
        <v>2517</v>
      </c>
      <c r="H47" s="164"/>
      <c r="I47" s="164"/>
      <c r="J47" s="294" t="s">
        <v>7879</v>
      </c>
      <c r="K47" s="132" t="s">
        <v>2513</v>
      </c>
      <c r="L47" s="350" t="s">
        <v>2516</v>
      </c>
      <c r="M47" s="351"/>
      <c r="N47" s="352"/>
      <c r="O47" s="164">
        <v>40.5</v>
      </c>
      <c r="P47" s="192"/>
      <c r="Q47" s="163">
        <v>850459.5</v>
      </c>
      <c r="R47" s="163"/>
      <c r="S47" s="163"/>
      <c r="T47" s="163"/>
      <c r="U47" s="163"/>
      <c r="V47" s="163"/>
      <c r="W47" s="163"/>
      <c r="X47" s="164" t="s">
        <v>2515</v>
      </c>
      <c r="Y47" s="268" t="s">
        <v>1791</v>
      </c>
    </row>
    <row r="48" spans="1:25" ht="51" x14ac:dyDescent="0.25">
      <c r="A48" s="97">
        <f t="shared" si="0"/>
        <v>47</v>
      </c>
      <c r="B48" s="191"/>
      <c r="C48" s="191" t="s">
        <v>1652</v>
      </c>
      <c r="D48" s="164" t="s">
        <v>1787</v>
      </c>
      <c r="E48" s="259" t="s">
        <v>7896</v>
      </c>
      <c r="F48" s="265" t="s">
        <v>2522</v>
      </c>
      <c r="G48" s="164" t="s">
        <v>2525</v>
      </c>
      <c r="H48" s="164"/>
      <c r="I48" s="164"/>
      <c r="J48" s="294" t="s">
        <v>7879</v>
      </c>
      <c r="K48" s="132" t="s">
        <v>2099</v>
      </c>
      <c r="L48" s="350" t="s">
        <v>2524</v>
      </c>
      <c r="M48" s="351"/>
      <c r="N48" s="352"/>
      <c r="O48" s="164">
        <v>31.1</v>
      </c>
      <c r="P48" s="192"/>
      <c r="Q48" s="163">
        <v>633818</v>
      </c>
      <c r="R48" s="163"/>
      <c r="S48" s="163"/>
      <c r="T48" s="163"/>
      <c r="U48" s="163"/>
      <c r="V48" s="163"/>
      <c r="W48" s="163"/>
      <c r="X48" s="164" t="s">
        <v>2523</v>
      </c>
      <c r="Y48" s="164" t="s">
        <v>1791</v>
      </c>
    </row>
    <row r="49" spans="1:25" ht="51" x14ac:dyDescent="0.25">
      <c r="A49" s="97">
        <f t="shared" si="0"/>
        <v>48</v>
      </c>
      <c r="B49" s="191"/>
      <c r="C49" s="191" t="s">
        <v>1652</v>
      </c>
      <c r="D49" s="164" t="s">
        <v>1787</v>
      </c>
      <c r="E49" s="259" t="s">
        <v>7896</v>
      </c>
      <c r="F49" s="265" t="s">
        <v>2526</v>
      </c>
      <c r="G49" s="164" t="s">
        <v>2529</v>
      </c>
      <c r="H49" s="164"/>
      <c r="I49" s="164"/>
      <c r="J49" s="294" t="s">
        <v>7879</v>
      </c>
      <c r="K49" s="132" t="s">
        <v>2099</v>
      </c>
      <c r="L49" s="350" t="s">
        <v>2528</v>
      </c>
      <c r="M49" s="351"/>
      <c r="N49" s="352"/>
      <c r="O49" s="164">
        <v>65.5</v>
      </c>
      <c r="P49" s="192"/>
      <c r="Q49" s="163">
        <v>1334890</v>
      </c>
      <c r="R49" s="163"/>
      <c r="S49" s="163"/>
      <c r="T49" s="163"/>
      <c r="U49" s="163"/>
      <c r="V49" s="163"/>
      <c r="W49" s="163"/>
      <c r="X49" s="164" t="s">
        <v>2527</v>
      </c>
      <c r="Y49" s="268" t="s">
        <v>1791</v>
      </c>
    </row>
    <row r="50" spans="1:25" ht="51" x14ac:dyDescent="0.25">
      <c r="A50" s="97">
        <f t="shared" si="0"/>
        <v>49</v>
      </c>
      <c r="B50" s="191"/>
      <c r="C50" s="191" t="s">
        <v>1652</v>
      </c>
      <c r="D50" s="164" t="s">
        <v>1787</v>
      </c>
      <c r="E50" s="259" t="s">
        <v>7896</v>
      </c>
      <c r="F50" s="265" t="s">
        <v>2530</v>
      </c>
      <c r="G50" s="164" t="s">
        <v>2533</v>
      </c>
      <c r="H50" s="164"/>
      <c r="I50" s="164"/>
      <c r="J50" s="294" t="s">
        <v>7879</v>
      </c>
      <c r="K50" s="132" t="s">
        <v>2099</v>
      </c>
      <c r="L50" s="350" t="s">
        <v>2532</v>
      </c>
      <c r="M50" s="351"/>
      <c r="N50" s="352"/>
      <c r="O50" s="164">
        <v>53.2</v>
      </c>
      <c r="P50" s="192"/>
      <c r="Q50" s="163">
        <v>1084216</v>
      </c>
      <c r="R50" s="163"/>
      <c r="S50" s="163"/>
      <c r="T50" s="163"/>
      <c r="U50" s="163"/>
      <c r="V50" s="163"/>
      <c r="W50" s="163"/>
      <c r="X50" s="164" t="s">
        <v>2531</v>
      </c>
      <c r="Y50" s="268" t="s">
        <v>1791</v>
      </c>
    </row>
    <row r="51" spans="1:25" ht="51" x14ac:dyDescent="0.25">
      <c r="A51" s="97">
        <f t="shared" si="0"/>
        <v>50</v>
      </c>
      <c r="B51" s="191"/>
      <c r="C51" s="191" t="s">
        <v>1652</v>
      </c>
      <c r="D51" s="164" t="s">
        <v>1787</v>
      </c>
      <c r="E51" s="259" t="s">
        <v>7896</v>
      </c>
      <c r="F51" s="265" t="s">
        <v>2534</v>
      </c>
      <c r="G51" s="164" t="s">
        <v>3961</v>
      </c>
      <c r="H51" s="164"/>
      <c r="I51" s="164"/>
      <c r="J51" s="294" t="s">
        <v>7879</v>
      </c>
      <c r="K51" s="132" t="s">
        <v>1989</v>
      </c>
      <c r="L51" s="350" t="s">
        <v>4189</v>
      </c>
      <c r="M51" s="351"/>
      <c r="N51" s="352"/>
      <c r="O51" s="164">
        <v>66.3</v>
      </c>
      <c r="P51" s="192"/>
      <c r="Q51" s="163">
        <v>961362</v>
      </c>
      <c r="R51" s="163"/>
      <c r="S51" s="163"/>
      <c r="T51" s="163"/>
      <c r="U51" s="163"/>
      <c r="V51" s="163"/>
      <c r="W51" s="163"/>
      <c r="X51" s="164" t="s">
        <v>2531</v>
      </c>
      <c r="Y51" s="268" t="s">
        <v>1791</v>
      </c>
    </row>
    <row r="52" spans="1:25" ht="51" x14ac:dyDescent="0.25">
      <c r="A52" s="97">
        <f t="shared" si="0"/>
        <v>51</v>
      </c>
      <c r="B52" s="191"/>
      <c r="C52" s="191" t="s">
        <v>1652</v>
      </c>
      <c r="D52" s="164" t="s">
        <v>1787</v>
      </c>
      <c r="E52" s="259" t="s">
        <v>7896</v>
      </c>
      <c r="F52" s="265" t="s">
        <v>2551</v>
      </c>
      <c r="G52" s="164" t="s">
        <v>3963</v>
      </c>
      <c r="H52" s="164"/>
      <c r="I52" s="164"/>
      <c r="J52" s="294" t="s">
        <v>7879</v>
      </c>
      <c r="K52" s="132" t="s">
        <v>1989</v>
      </c>
      <c r="L52" s="350" t="s">
        <v>4191</v>
      </c>
      <c r="M52" s="351"/>
      <c r="N52" s="352"/>
      <c r="O52" s="164">
        <v>36.799999999999997</v>
      </c>
      <c r="P52" s="192"/>
      <c r="Q52" s="163">
        <v>270747</v>
      </c>
      <c r="R52" s="163"/>
      <c r="S52" s="163"/>
      <c r="T52" s="163"/>
      <c r="U52" s="163"/>
      <c r="V52" s="163"/>
      <c r="W52" s="163"/>
      <c r="X52" s="164" t="s">
        <v>2552</v>
      </c>
      <c r="Y52" s="164" t="s">
        <v>1791</v>
      </c>
    </row>
    <row r="53" spans="1:25" ht="51" x14ac:dyDescent="0.25">
      <c r="A53" s="97">
        <f t="shared" si="0"/>
        <v>52</v>
      </c>
      <c r="B53" s="191"/>
      <c r="C53" s="191" t="s">
        <v>1652</v>
      </c>
      <c r="D53" s="164" t="s">
        <v>1787</v>
      </c>
      <c r="E53" s="259" t="s">
        <v>7896</v>
      </c>
      <c r="F53" s="265" t="s">
        <v>2738</v>
      </c>
      <c r="G53" s="164" t="s">
        <v>2741</v>
      </c>
      <c r="H53" s="164"/>
      <c r="I53" s="164"/>
      <c r="J53" s="294" t="s">
        <v>7879</v>
      </c>
      <c r="K53" s="132" t="s">
        <v>2737</v>
      </c>
      <c r="L53" s="350" t="s">
        <v>2740</v>
      </c>
      <c r="M53" s="351"/>
      <c r="N53" s="352"/>
      <c r="O53" s="164">
        <v>26</v>
      </c>
      <c r="P53" s="192"/>
      <c r="Q53" s="163">
        <v>482300</v>
      </c>
      <c r="R53" s="163"/>
      <c r="S53" s="163"/>
      <c r="T53" s="163"/>
      <c r="U53" s="163"/>
      <c r="V53" s="163"/>
      <c r="W53" s="163"/>
      <c r="X53" s="164" t="s">
        <v>2739</v>
      </c>
      <c r="Y53" s="268" t="s">
        <v>1791</v>
      </c>
    </row>
    <row r="54" spans="1:25" ht="51" x14ac:dyDescent="0.25">
      <c r="A54" s="97">
        <f t="shared" si="0"/>
        <v>53</v>
      </c>
      <c r="B54" s="191"/>
      <c r="C54" s="191" t="s">
        <v>1652</v>
      </c>
      <c r="D54" s="164" t="s">
        <v>1787</v>
      </c>
      <c r="E54" s="259" t="s">
        <v>7896</v>
      </c>
      <c r="F54" s="265" t="s">
        <v>2742</v>
      </c>
      <c r="G54" s="258" t="s">
        <v>3994</v>
      </c>
      <c r="H54" s="258"/>
      <c r="I54" s="258"/>
      <c r="J54" s="294" t="s">
        <v>7879</v>
      </c>
      <c r="K54" s="132" t="s">
        <v>2092</v>
      </c>
      <c r="L54" s="350" t="s">
        <v>4222</v>
      </c>
      <c r="M54" s="351"/>
      <c r="N54" s="352"/>
      <c r="O54" s="164">
        <v>25.8</v>
      </c>
      <c r="P54" s="192"/>
      <c r="Q54" s="163">
        <v>575443.19999999995</v>
      </c>
      <c r="R54" s="163"/>
      <c r="S54" s="163"/>
      <c r="T54" s="163"/>
      <c r="U54" s="163"/>
      <c r="V54" s="163"/>
      <c r="W54" s="163"/>
      <c r="X54" s="164" t="s">
        <v>2743</v>
      </c>
      <c r="Y54" s="268" t="s">
        <v>1791</v>
      </c>
    </row>
    <row r="55" spans="1:25" ht="51" x14ac:dyDescent="0.25">
      <c r="A55" s="97">
        <f t="shared" si="0"/>
        <v>54</v>
      </c>
      <c r="B55" s="191"/>
      <c r="C55" s="191" t="s">
        <v>1652</v>
      </c>
      <c r="D55" s="164" t="s">
        <v>1787</v>
      </c>
      <c r="E55" s="259" t="s">
        <v>7896</v>
      </c>
      <c r="F55" s="265" t="s">
        <v>2745</v>
      </c>
      <c r="G55" s="164" t="s">
        <v>2747</v>
      </c>
      <c r="H55" s="164"/>
      <c r="I55" s="164"/>
      <c r="J55" s="294" t="s">
        <v>7879</v>
      </c>
      <c r="K55" s="132" t="s">
        <v>2744</v>
      </c>
      <c r="L55" s="350" t="s">
        <v>2746</v>
      </c>
      <c r="M55" s="351"/>
      <c r="N55" s="352"/>
      <c r="O55" s="164">
        <v>35.5</v>
      </c>
      <c r="P55" s="192"/>
      <c r="Q55" s="163">
        <v>676243.76</v>
      </c>
      <c r="R55" s="163"/>
      <c r="S55" s="163"/>
      <c r="T55" s="163"/>
      <c r="U55" s="163"/>
      <c r="V55" s="163"/>
      <c r="W55" s="163"/>
      <c r="X55" s="164" t="s">
        <v>2743</v>
      </c>
      <c r="Y55" s="164" t="s">
        <v>1791</v>
      </c>
    </row>
    <row r="56" spans="1:25" ht="51" x14ac:dyDescent="0.25">
      <c r="A56" s="97">
        <f t="shared" si="0"/>
        <v>55</v>
      </c>
      <c r="B56" s="191"/>
      <c r="C56" s="191" t="s">
        <v>1652</v>
      </c>
      <c r="D56" s="164" t="s">
        <v>1787</v>
      </c>
      <c r="E56" s="259" t="s">
        <v>7896</v>
      </c>
      <c r="F56" s="265" t="s">
        <v>2749</v>
      </c>
      <c r="G56" s="258" t="s">
        <v>3996</v>
      </c>
      <c r="H56" s="258"/>
      <c r="I56" s="258"/>
      <c r="J56" s="294" t="s">
        <v>7879</v>
      </c>
      <c r="K56" s="132" t="s">
        <v>1989</v>
      </c>
      <c r="L56" s="350" t="s">
        <v>4224</v>
      </c>
      <c r="M56" s="351"/>
      <c r="N56" s="352"/>
      <c r="O56" s="164">
        <v>38.1</v>
      </c>
      <c r="P56" s="192"/>
      <c r="Q56" s="163">
        <v>1202937</v>
      </c>
      <c r="R56" s="163"/>
      <c r="S56" s="163"/>
      <c r="T56" s="163"/>
      <c r="U56" s="163"/>
      <c r="V56" s="163"/>
      <c r="W56" s="163"/>
      <c r="X56" s="164" t="s">
        <v>2750</v>
      </c>
      <c r="Y56" s="164" t="s">
        <v>1807</v>
      </c>
    </row>
    <row r="57" spans="1:25" ht="51" x14ac:dyDescent="0.25">
      <c r="A57" s="97">
        <f t="shared" si="0"/>
        <v>56</v>
      </c>
      <c r="B57" s="191"/>
      <c r="C57" s="191" t="s">
        <v>1652</v>
      </c>
      <c r="D57" s="164" t="s">
        <v>1787</v>
      </c>
      <c r="E57" s="259" t="s">
        <v>7896</v>
      </c>
      <c r="F57" s="265" t="s">
        <v>2706</v>
      </c>
      <c r="G57" s="164" t="s">
        <v>3988</v>
      </c>
      <c r="H57" s="164"/>
      <c r="I57" s="164"/>
      <c r="J57" s="294" t="s">
        <v>7879</v>
      </c>
      <c r="K57" s="132" t="s">
        <v>2226</v>
      </c>
      <c r="L57" s="350" t="s">
        <v>4216</v>
      </c>
      <c r="M57" s="351"/>
      <c r="N57" s="352"/>
      <c r="O57" s="164">
        <v>25.5</v>
      </c>
      <c r="P57" s="192"/>
      <c r="Q57" s="163">
        <v>535474.5</v>
      </c>
      <c r="R57" s="163"/>
      <c r="S57" s="163"/>
      <c r="T57" s="163"/>
      <c r="U57" s="163"/>
      <c r="V57" s="163"/>
      <c r="W57" s="163"/>
      <c r="X57" s="164" t="s">
        <v>2707</v>
      </c>
      <c r="Y57" s="164" t="s">
        <v>1791</v>
      </c>
    </row>
    <row r="58" spans="1:25" ht="51" x14ac:dyDescent="0.25">
      <c r="A58" s="97">
        <f t="shared" si="0"/>
        <v>57</v>
      </c>
      <c r="B58" s="191"/>
      <c r="C58" s="191" t="s">
        <v>1652</v>
      </c>
      <c r="D58" s="164" t="s">
        <v>1787</v>
      </c>
      <c r="E58" s="259" t="s">
        <v>7896</v>
      </c>
      <c r="F58" s="265" t="s">
        <v>2708</v>
      </c>
      <c r="G58" s="164" t="s">
        <v>2710</v>
      </c>
      <c r="H58" s="164"/>
      <c r="I58" s="164"/>
      <c r="J58" s="294" t="s">
        <v>7879</v>
      </c>
      <c r="K58" s="132" t="s">
        <v>2633</v>
      </c>
      <c r="L58" s="350" t="s">
        <v>2709</v>
      </c>
      <c r="M58" s="351"/>
      <c r="N58" s="352"/>
      <c r="O58" s="164">
        <v>33.700000000000003</v>
      </c>
      <c r="P58" s="192"/>
      <c r="Q58" s="163">
        <v>751644.8</v>
      </c>
      <c r="R58" s="163"/>
      <c r="S58" s="163"/>
      <c r="T58" s="163"/>
      <c r="U58" s="163"/>
      <c r="V58" s="163"/>
      <c r="W58" s="163"/>
      <c r="X58" s="164" t="s">
        <v>2707</v>
      </c>
      <c r="Y58" s="268" t="s">
        <v>1791</v>
      </c>
    </row>
    <row r="59" spans="1:25" ht="51" x14ac:dyDescent="0.25">
      <c r="A59" s="97">
        <f t="shared" si="0"/>
        <v>58</v>
      </c>
      <c r="B59" s="191"/>
      <c r="C59" s="191" t="s">
        <v>1652</v>
      </c>
      <c r="D59" s="164" t="s">
        <v>1787</v>
      </c>
      <c r="E59" s="259" t="s">
        <v>7896</v>
      </c>
      <c r="F59" s="265" t="s">
        <v>2784</v>
      </c>
      <c r="G59" s="164" t="s">
        <v>4011</v>
      </c>
      <c r="H59" s="164"/>
      <c r="I59" s="164"/>
      <c r="J59" s="294" t="s">
        <v>7879</v>
      </c>
      <c r="K59" s="132" t="s">
        <v>2737</v>
      </c>
      <c r="L59" s="350" t="s">
        <v>4238</v>
      </c>
      <c r="M59" s="351"/>
      <c r="N59" s="352"/>
      <c r="O59" s="164">
        <v>52</v>
      </c>
      <c r="P59" s="192"/>
      <c r="Q59" s="163">
        <v>964600</v>
      </c>
      <c r="R59" s="163"/>
      <c r="S59" s="163"/>
      <c r="T59" s="163"/>
      <c r="U59" s="163"/>
      <c r="V59" s="163"/>
      <c r="W59" s="163"/>
      <c r="X59" s="164" t="s">
        <v>2785</v>
      </c>
      <c r="Y59" s="268" t="s">
        <v>1791</v>
      </c>
    </row>
    <row r="60" spans="1:25" ht="51" x14ac:dyDescent="0.25">
      <c r="A60" s="97">
        <f t="shared" si="0"/>
        <v>59</v>
      </c>
      <c r="B60" s="191"/>
      <c r="C60" s="191" t="s">
        <v>1652</v>
      </c>
      <c r="D60" s="164" t="s">
        <v>1787</v>
      </c>
      <c r="E60" s="259" t="s">
        <v>7896</v>
      </c>
      <c r="F60" s="265" t="s">
        <v>2957</v>
      </c>
      <c r="G60" s="164" t="s">
        <v>7759</v>
      </c>
      <c r="H60" s="164"/>
      <c r="I60" s="164"/>
      <c r="J60" s="294" t="s">
        <v>7879</v>
      </c>
      <c r="K60" s="269" t="s">
        <v>2834</v>
      </c>
      <c r="L60" s="350" t="s">
        <v>7760</v>
      </c>
      <c r="M60" s="351"/>
      <c r="N60" s="352"/>
      <c r="O60" s="164">
        <v>27.3</v>
      </c>
      <c r="P60" s="192"/>
      <c r="Q60" s="163">
        <v>608899.19999999995</v>
      </c>
      <c r="R60" s="163"/>
      <c r="S60" s="163"/>
      <c r="T60" s="163"/>
      <c r="U60" s="163"/>
      <c r="V60" s="163"/>
      <c r="W60" s="163"/>
      <c r="X60" s="164" t="s">
        <v>2958</v>
      </c>
      <c r="Y60" s="268" t="s">
        <v>1791</v>
      </c>
    </row>
    <row r="61" spans="1:25" ht="51" x14ac:dyDescent="0.25">
      <c r="A61" s="97">
        <f t="shared" si="0"/>
        <v>60</v>
      </c>
      <c r="B61" s="191"/>
      <c r="C61" s="191" t="s">
        <v>1652</v>
      </c>
      <c r="D61" s="164" t="s">
        <v>1787</v>
      </c>
      <c r="E61" s="259" t="s">
        <v>7896</v>
      </c>
      <c r="F61" s="265" t="s">
        <v>2996</v>
      </c>
      <c r="G61" s="164" t="s">
        <v>4046</v>
      </c>
      <c r="H61" s="164"/>
      <c r="I61" s="164"/>
      <c r="J61" s="294" t="s">
        <v>7879</v>
      </c>
      <c r="K61" s="269" t="s">
        <v>2834</v>
      </c>
      <c r="L61" s="350" t="s">
        <v>4276</v>
      </c>
      <c r="M61" s="351"/>
      <c r="N61" s="352"/>
      <c r="O61" s="164">
        <v>16.3</v>
      </c>
      <c r="P61" s="192"/>
      <c r="Q61" s="163">
        <v>363555.2</v>
      </c>
      <c r="R61" s="163"/>
      <c r="S61" s="163"/>
      <c r="T61" s="163"/>
      <c r="U61" s="163"/>
      <c r="V61" s="163"/>
      <c r="W61" s="163"/>
      <c r="X61" s="164" t="s">
        <v>2995</v>
      </c>
      <c r="Y61" s="268" t="s">
        <v>1791</v>
      </c>
    </row>
    <row r="62" spans="1:25" ht="51" x14ac:dyDescent="0.25">
      <c r="A62" s="97">
        <f t="shared" si="0"/>
        <v>61</v>
      </c>
      <c r="B62" s="191"/>
      <c r="C62" s="191" t="s">
        <v>1652</v>
      </c>
      <c r="D62" s="164" t="s">
        <v>1787</v>
      </c>
      <c r="E62" s="259" t="s">
        <v>7896</v>
      </c>
      <c r="F62" s="265" t="s">
        <v>2997</v>
      </c>
      <c r="G62" s="164" t="s">
        <v>4047</v>
      </c>
      <c r="H62" s="164"/>
      <c r="I62" s="164"/>
      <c r="J62" s="294" t="s">
        <v>7879</v>
      </c>
      <c r="K62" s="165" t="s">
        <v>2226</v>
      </c>
      <c r="L62" s="350" t="s">
        <v>4277</v>
      </c>
      <c r="M62" s="351"/>
      <c r="N62" s="352"/>
      <c r="O62" s="164">
        <v>15.8</v>
      </c>
      <c r="P62" s="192"/>
      <c r="Q62" s="163">
        <v>331784.2</v>
      </c>
      <c r="R62" s="163"/>
      <c r="S62" s="163"/>
      <c r="T62" s="163"/>
      <c r="U62" s="163"/>
      <c r="V62" s="163"/>
      <c r="W62" s="163"/>
      <c r="X62" s="164" t="s">
        <v>2995</v>
      </c>
      <c r="Y62" s="164" t="s">
        <v>1791</v>
      </c>
    </row>
    <row r="63" spans="1:25" ht="51" x14ac:dyDescent="0.25">
      <c r="A63" s="97">
        <f t="shared" si="0"/>
        <v>62</v>
      </c>
      <c r="B63" s="191"/>
      <c r="C63" s="191" t="s">
        <v>1652</v>
      </c>
      <c r="D63" s="164" t="s">
        <v>1787</v>
      </c>
      <c r="E63" s="259" t="s">
        <v>7896</v>
      </c>
      <c r="F63" s="264" t="s">
        <v>3154</v>
      </c>
      <c r="G63" s="164" t="s">
        <v>3157</v>
      </c>
      <c r="H63" s="164"/>
      <c r="I63" s="164"/>
      <c r="J63" s="294" t="s">
        <v>7879</v>
      </c>
      <c r="K63" s="132" t="s">
        <v>3148</v>
      </c>
      <c r="L63" s="350" t="s">
        <v>3156</v>
      </c>
      <c r="M63" s="351"/>
      <c r="N63" s="352"/>
      <c r="O63" s="164">
        <v>36.1</v>
      </c>
      <c r="P63" s="192"/>
      <c r="Q63" s="163">
        <v>805174.4</v>
      </c>
      <c r="R63" s="163"/>
      <c r="S63" s="163"/>
      <c r="T63" s="163"/>
      <c r="U63" s="163"/>
      <c r="V63" s="163"/>
      <c r="W63" s="163"/>
      <c r="X63" s="164" t="s">
        <v>3155</v>
      </c>
      <c r="Y63" s="164" t="s">
        <v>1791</v>
      </c>
    </row>
    <row r="64" spans="1:25" ht="51" x14ac:dyDescent="0.25">
      <c r="A64" s="97">
        <f t="shared" si="0"/>
        <v>63</v>
      </c>
      <c r="B64" s="191"/>
      <c r="C64" s="191" t="s">
        <v>1652</v>
      </c>
      <c r="D64" s="164" t="s">
        <v>1787</v>
      </c>
      <c r="E64" s="259" t="s">
        <v>7896</v>
      </c>
      <c r="F64" s="264" t="s">
        <v>3158</v>
      </c>
      <c r="G64" s="164" t="s">
        <v>7923</v>
      </c>
      <c r="H64" s="164"/>
      <c r="I64" s="164"/>
      <c r="J64" s="294" t="s">
        <v>7879</v>
      </c>
      <c r="K64" s="132" t="s">
        <v>3148</v>
      </c>
      <c r="L64" s="350" t="s">
        <v>7924</v>
      </c>
      <c r="M64" s="351"/>
      <c r="N64" s="352"/>
      <c r="O64" s="164">
        <v>47.6</v>
      </c>
      <c r="P64" s="192"/>
      <c r="Q64" s="163">
        <v>1061670.3999999999</v>
      </c>
      <c r="R64" s="163"/>
      <c r="S64" s="163"/>
      <c r="T64" s="163"/>
      <c r="U64" s="163"/>
      <c r="V64" s="163"/>
      <c r="W64" s="163"/>
      <c r="X64" s="164" t="s">
        <v>3159</v>
      </c>
      <c r="Y64" s="164" t="s">
        <v>1791</v>
      </c>
    </row>
    <row r="65" spans="1:25" ht="51" x14ac:dyDescent="0.25">
      <c r="A65" s="97">
        <f t="shared" si="0"/>
        <v>64</v>
      </c>
      <c r="B65" s="191"/>
      <c r="C65" s="191" t="s">
        <v>1652</v>
      </c>
      <c r="D65" s="164" t="s">
        <v>1787</v>
      </c>
      <c r="E65" s="259" t="s">
        <v>7896</v>
      </c>
      <c r="F65" s="265" t="s">
        <v>2985</v>
      </c>
      <c r="G65" s="164" t="s">
        <v>2988</v>
      </c>
      <c r="H65" s="164"/>
      <c r="I65" s="164"/>
      <c r="J65" s="294" t="s">
        <v>7879</v>
      </c>
      <c r="K65" s="269" t="s">
        <v>2732</v>
      </c>
      <c r="L65" s="350" t="s">
        <v>2987</v>
      </c>
      <c r="M65" s="351"/>
      <c r="N65" s="352"/>
      <c r="O65" s="164">
        <v>25.1</v>
      </c>
      <c r="P65" s="192"/>
      <c r="Q65" s="163">
        <v>559830.4</v>
      </c>
      <c r="R65" s="163"/>
      <c r="S65" s="163"/>
      <c r="T65" s="163"/>
      <c r="U65" s="163"/>
      <c r="V65" s="163"/>
      <c r="W65" s="163"/>
      <c r="X65" s="164" t="s">
        <v>2986</v>
      </c>
      <c r="Y65" s="164" t="s">
        <v>1791</v>
      </c>
    </row>
    <row r="66" spans="1:25" ht="51" x14ac:dyDescent="0.25">
      <c r="A66" s="97">
        <f t="shared" ref="A66:A129" si="1">A65+1</f>
        <v>65</v>
      </c>
      <c r="B66" s="191"/>
      <c r="C66" s="191" t="s">
        <v>1652</v>
      </c>
      <c r="D66" s="164" t="s">
        <v>1787</v>
      </c>
      <c r="E66" s="259" t="s">
        <v>7896</v>
      </c>
      <c r="F66" s="265" t="s">
        <v>2989</v>
      </c>
      <c r="G66" s="164" t="s">
        <v>2991</v>
      </c>
      <c r="H66" s="164"/>
      <c r="I66" s="164"/>
      <c r="J66" s="294" t="s">
        <v>7879</v>
      </c>
      <c r="K66" s="269" t="s">
        <v>2732</v>
      </c>
      <c r="L66" s="350" t="s">
        <v>2990</v>
      </c>
      <c r="M66" s="351"/>
      <c r="N66" s="352"/>
      <c r="O66" s="164">
        <v>27.2</v>
      </c>
      <c r="P66" s="192"/>
      <c r="Q66" s="163">
        <v>606668.80000000005</v>
      </c>
      <c r="R66" s="163"/>
      <c r="S66" s="163"/>
      <c r="T66" s="163"/>
      <c r="U66" s="163"/>
      <c r="V66" s="163"/>
      <c r="W66" s="163"/>
      <c r="X66" s="164" t="s">
        <v>2986</v>
      </c>
      <c r="Y66" s="164" t="s">
        <v>1791</v>
      </c>
    </row>
    <row r="67" spans="1:25" ht="51" x14ac:dyDescent="0.25">
      <c r="A67" s="97">
        <f t="shared" si="1"/>
        <v>66</v>
      </c>
      <c r="B67" s="191"/>
      <c r="C67" s="191" t="s">
        <v>1652</v>
      </c>
      <c r="D67" s="164" t="s">
        <v>1787</v>
      </c>
      <c r="E67" s="259" t="s">
        <v>7896</v>
      </c>
      <c r="F67" s="265" t="s">
        <v>2547</v>
      </c>
      <c r="G67" s="164" t="s">
        <v>2550</v>
      </c>
      <c r="H67" s="164"/>
      <c r="I67" s="164"/>
      <c r="J67" s="294" t="s">
        <v>7879</v>
      </c>
      <c r="K67" s="132" t="s">
        <v>2498</v>
      </c>
      <c r="L67" s="350" t="s">
        <v>2549</v>
      </c>
      <c r="M67" s="351"/>
      <c r="N67" s="352"/>
      <c r="O67" s="164">
        <v>53.2</v>
      </c>
      <c r="P67" s="192"/>
      <c r="Q67" s="163">
        <v>1084216</v>
      </c>
      <c r="R67" s="163"/>
      <c r="S67" s="163"/>
      <c r="T67" s="163"/>
      <c r="U67" s="163"/>
      <c r="V67" s="163"/>
      <c r="W67" s="163"/>
      <c r="X67" s="164" t="s">
        <v>2548</v>
      </c>
      <c r="Y67" s="164" t="s">
        <v>1791</v>
      </c>
    </row>
    <row r="68" spans="1:25" ht="51" x14ac:dyDescent="0.25">
      <c r="A68" s="97">
        <f t="shared" si="1"/>
        <v>67</v>
      </c>
      <c r="B68" s="191"/>
      <c r="C68" s="191" t="s">
        <v>1652</v>
      </c>
      <c r="D68" s="164" t="s">
        <v>1787</v>
      </c>
      <c r="E68" s="259" t="s">
        <v>7896</v>
      </c>
      <c r="F68" s="265" t="s">
        <v>2573</v>
      </c>
      <c r="G68" s="164" t="s">
        <v>2576</v>
      </c>
      <c r="H68" s="164"/>
      <c r="I68" s="164"/>
      <c r="J68" s="294" t="s">
        <v>7879</v>
      </c>
      <c r="K68" s="132" t="s">
        <v>2099</v>
      </c>
      <c r="L68" s="350" t="s">
        <v>2575</v>
      </c>
      <c r="M68" s="351"/>
      <c r="N68" s="352"/>
      <c r="O68" s="164">
        <v>72.7</v>
      </c>
      <c r="P68" s="192"/>
      <c r="Q68" s="163">
        <v>1481626</v>
      </c>
      <c r="R68" s="163"/>
      <c r="S68" s="163"/>
      <c r="T68" s="163"/>
      <c r="U68" s="163"/>
      <c r="V68" s="163"/>
      <c r="W68" s="163"/>
      <c r="X68" s="164" t="s">
        <v>2574</v>
      </c>
      <c r="Y68" s="164" t="s">
        <v>1791</v>
      </c>
    </row>
    <row r="69" spans="1:25" ht="51" x14ac:dyDescent="0.25">
      <c r="A69" s="97">
        <f t="shared" si="1"/>
        <v>68</v>
      </c>
      <c r="B69" s="191"/>
      <c r="C69" s="191" t="s">
        <v>1652</v>
      </c>
      <c r="D69" s="164" t="s">
        <v>1787</v>
      </c>
      <c r="E69" s="259" t="s">
        <v>7896</v>
      </c>
      <c r="F69" s="265" t="s">
        <v>2577</v>
      </c>
      <c r="G69" s="164" t="s">
        <v>2579</v>
      </c>
      <c r="H69" s="164"/>
      <c r="I69" s="164"/>
      <c r="J69" s="294" t="s">
        <v>7879</v>
      </c>
      <c r="K69" s="132" t="s">
        <v>2099</v>
      </c>
      <c r="L69" s="350" t="s">
        <v>2578</v>
      </c>
      <c r="M69" s="351"/>
      <c r="N69" s="352"/>
      <c r="O69" s="268">
        <v>72.8</v>
      </c>
      <c r="P69" s="192"/>
      <c r="Q69" s="163">
        <v>1483664</v>
      </c>
      <c r="R69" s="163"/>
      <c r="S69" s="163"/>
      <c r="T69" s="163"/>
      <c r="U69" s="163"/>
      <c r="V69" s="163"/>
      <c r="W69" s="163"/>
      <c r="X69" s="164" t="s">
        <v>2574</v>
      </c>
      <c r="Y69" s="164" t="s">
        <v>1791</v>
      </c>
    </row>
    <row r="70" spans="1:25" ht="51" x14ac:dyDescent="0.25">
      <c r="A70" s="97">
        <f t="shared" si="1"/>
        <v>69</v>
      </c>
      <c r="B70" s="191"/>
      <c r="C70" s="191" t="s">
        <v>1652</v>
      </c>
      <c r="D70" s="164" t="s">
        <v>1787</v>
      </c>
      <c r="E70" s="259" t="s">
        <v>7896</v>
      </c>
      <c r="F70" s="265" t="s">
        <v>2580</v>
      </c>
      <c r="G70" s="164" t="s">
        <v>2582</v>
      </c>
      <c r="H70" s="164"/>
      <c r="I70" s="164"/>
      <c r="J70" s="294" t="s">
        <v>7879</v>
      </c>
      <c r="K70" s="132" t="s">
        <v>2099</v>
      </c>
      <c r="L70" s="350" t="s">
        <v>2581</v>
      </c>
      <c r="M70" s="351"/>
      <c r="N70" s="352"/>
      <c r="O70" s="164">
        <v>58.7</v>
      </c>
      <c r="P70" s="192"/>
      <c r="Q70" s="163">
        <v>1196306</v>
      </c>
      <c r="R70" s="163"/>
      <c r="S70" s="163"/>
      <c r="T70" s="163"/>
      <c r="U70" s="163"/>
      <c r="V70" s="163"/>
      <c r="W70" s="163"/>
      <c r="X70" s="164" t="s">
        <v>2574</v>
      </c>
      <c r="Y70" s="164" t="s">
        <v>1791</v>
      </c>
    </row>
    <row r="71" spans="1:25" ht="51" x14ac:dyDescent="0.25">
      <c r="A71" s="97">
        <f t="shared" si="1"/>
        <v>70</v>
      </c>
      <c r="B71" s="191"/>
      <c r="C71" s="191" t="s">
        <v>1652</v>
      </c>
      <c r="D71" s="164" t="s">
        <v>1787</v>
      </c>
      <c r="E71" s="259" t="s">
        <v>7896</v>
      </c>
      <c r="F71" s="265" t="s">
        <v>3144</v>
      </c>
      <c r="G71" s="164" t="s">
        <v>3147</v>
      </c>
      <c r="H71" s="164"/>
      <c r="I71" s="164"/>
      <c r="J71" s="294" t="s">
        <v>7879</v>
      </c>
      <c r="K71" s="132" t="s">
        <v>3139</v>
      </c>
      <c r="L71" s="350" t="s">
        <v>3146</v>
      </c>
      <c r="M71" s="351"/>
      <c r="N71" s="352"/>
      <c r="O71" s="164">
        <v>51.9</v>
      </c>
      <c r="P71" s="192"/>
      <c r="Q71" s="163">
        <v>1157577.6000000001</v>
      </c>
      <c r="R71" s="163"/>
      <c r="S71" s="163"/>
      <c r="T71" s="163"/>
      <c r="U71" s="163"/>
      <c r="V71" s="163"/>
      <c r="W71" s="163"/>
      <c r="X71" s="164" t="s">
        <v>3145</v>
      </c>
      <c r="Y71" s="164" t="s">
        <v>1791</v>
      </c>
    </row>
    <row r="72" spans="1:25" ht="51" x14ac:dyDescent="0.25">
      <c r="A72" s="97">
        <f t="shared" si="1"/>
        <v>71</v>
      </c>
      <c r="B72" s="191"/>
      <c r="C72" s="191" t="s">
        <v>1652</v>
      </c>
      <c r="D72" s="164" t="s">
        <v>1787</v>
      </c>
      <c r="E72" s="259" t="s">
        <v>7896</v>
      </c>
      <c r="F72" s="265" t="s">
        <v>2100</v>
      </c>
      <c r="G72" s="164" t="s">
        <v>3905</v>
      </c>
      <c r="H72" s="164"/>
      <c r="I72" s="164"/>
      <c r="J72" s="294" t="s">
        <v>7879</v>
      </c>
      <c r="K72" s="132" t="s">
        <v>2099</v>
      </c>
      <c r="L72" s="350" t="s">
        <v>4130</v>
      </c>
      <c r="M72" s="351"/>
      <c r="N72" s="352"/>
      <c r="O72" s="164">
        <v>46.7</v>
      </c>
      <c r="P72" s="192"/>
      <c r="Q72" s="163">
        <v>951746</v>
      </c>
      <c r="R72" s="163"/>
      <c r="S72" s="163"/>
      <c r="T72" s="163"/>
      <c r="U72" s="163"/>
      <c r="V72" s="163"/>
      <c r="W72" s="163"/>
      <c r="X72" s="164" t="s">
        <v>2101</v>
      </c>
      <c r="Y72" s="164" t="s">
        <v>1791</v>
      </c>
    </row>
    <row r="73" spans="1:25" ht="51" x14ac:dyDescent="0.25">
      <c r="A73" s="97">
        <f t="shared" si="1"/>
        <v>72</v>
      </c>
      <c r="B73" s="191"/>
      <c r="C73" s="191" t="s">
        <v>1652</v>
      </c>
      <c r="D73" s="164" t="s">
        <v>1787</v>
      </c>
      <c r="E73" s="259" t="s">
        <v>7896</v>
      </c>
      <c r="F73" s="265" t="s">
        <v>2102</v>
      </c>
      <c r="G73" s="164" t="s">
        <v>3906</v>
      </c>
      <c r="H73" s="164"/>
      <c r="I73" s="164"/>
      <c r="J73" s="294" t="s">
        <v>7879</v>
      </c>
      <c r="K73" s="132" t="s">
        <v>2099</v>
      </c>
      <c r="L73" s="350" t="s">
        <v>4131</v>
      </c>
      <c r="M73" s="351"/>
      <c r="N73" s="352"/>
      <c r="O73" s="164">
        <v>34.9</v>
      </c>
      <c r="P73" s="192"/>
      <c r="Q73" s="163">
        <v>711262</v>
      </c>
      <c r="R73" s="163"/>
      <c r="S73" s="163"/>
      <c r="T73" s="163"/>
      <c r="U73" s="163"/>
      <c r="V73" s="163"/>
      <c r="W73" s="163"/>
      <c r="X73" s="164" t="s">
        <v>2101</v>
      </c>
      <c r="Y73" s="164" t="s">
        <v>1791</v>
      </c>
    </row>
    <row r="74" spans="1:25" ht="51" x14ac:dyDescent="0.25">
      <c r="A74" s="97">
        <f t="shared" si="1"/>
        <v>73</v>
      </c>
      <c r="B74" s="191"/>
      <c r="C74" s="191" t="s">
        <v>1652</v>
      </c>
      <c r="D74" s="164" t="s">
        <v>1787</v>
      </c>
      <c r="E74" s="259" t="s">
        <v>7896</v>
      </c>
      <c r="F74" s="265" t="s">
        <v>2395</v>
      </c>
      <c r="G74" s="164" t="s">
        <v>2398</v>
      </c>
      <c r="H74" s="164"/>
      <c r="I74" s="164"/>
      <c r="J74" s="294" t="s">
        <v>7879</v>
      </c>
      <c r="K74" s="132" t="s">
        <v>2064</v>
      </c>
      <c r="L74" s="350" t="s">
        <v>2397</v>
      </c>
      <c r="M74" s="351"/>
      <c r="N74" s="352"/>
      <c r="O74" s="164">
        <v>30.6</v>
      </c>
      <c r="P74" s="192"/>
      <c r="Q74" s="163">
        <v>682502.4</v>
      </c>
      <c r="R74" s="163"/>
      <c r="S74" s="163"/>
      <c r="T74" s="163"/>
      <c r="U74" s="163"/>
      <c r="V74" s="163"/>
      <c r="W74" s="163"/>
      <c r="X74" s="164" t="s">
        <v>2396</v>
      </c>
      <c r="Y74" s="164" t="s">
        <v>1791</v>
      </c>
    </row>
    <row r="75" spans="1:25" ht="51" x14ac:dyDescent="0.25">
      <c r="A75" s="97">
        <f t="shared" si="1"/>
        <v>74</v>
      </c>
      <c r="B75" s="191"/>
      <c r="C75" s="191" t="s">
        <v>1652</v>
      </c>
      <c r="D75" s="164" t="s">
        <v>1787</v>
      </c>
      <c r="E75" s="259" t="s">
        <v>7896</v>
      </c>
      <c r="F75" s="265" t="s">
        <v>2392</v>
      </c>
      <c r="G75" s="164" t="s">
        <v>7925</v>
      </c>
      <c r="H75" s="164"/>
      <c r="I75" s="164"/>
      <c r="J75" s="294" t="s">
        <v>7879</v>
      </c>
      <c r="K75" s="132" t="s">
        <v>2064</v>
      </c>
      <c r="L75" s="350" t="s">
        <v>7926</v>
      </c>
      <c r="M75" s="351"/>
      <c r="N75" s="352"/>
      <c r="O75" s="164">
        <v>34.200000000000003</v>
      </c>
      <c r="P75" s="192"/>
      <c r="Q75" s="163">
        <v>762796.8</v>
      </c>
      <c r="R75" s="163"/>
      <c r="S75" s="163"/>
      <c r="T75" s="163"/>
      <c r="U75" s="163"/>
      <c r="V75" s="163"/>
      <c r="W75" s="163"/>
      <c r="X75" s="164" t="s">
        <v>2393</v>
      </c>
      <c r="Y75" s="164" t="s">
        <v>1791</v>
      </c>
    </row>
    <row r="76" spans="1:25" ht="51" x14ac:dyDescent="0.25">
      <c r="A76" s="97">
        <f t="shared" si="1"/>
        <v>75</v>
      </c>
      <c r="B76" s="191"/>
      <c r="C76" s="191" t="s">
        <v>1652</v>
      </c>
      <c r="D76" s="164" t="s">
        <v>1787</v>
      </c>
      <c r="E76" s="259" t="s">
        <v>7896</v>
      </c>
      <c r="F76" s="265" t="s">
        <v>2394</v>
      </c>
      <c r="G76" s="164" t="s">
        <v>7927</v>
      </c>
      <c r="H76" s="164"/>
      <c r="I76" s="164"/>
      <c r="J76" s="294" t="s">
        <v>7879</v>
      </c>
      <c r="K76" s="132" t="s">
        <v>2064</v>
      </c>
      <c r="L76" s="350" t="s">
        <v>7928</v>
      </c>
      <c r="M76" s="351"/>
      <c r="N76" s="352"/>
      <c r="O76" s="164">
        <v>34.4</v>
      </c>
      <c r="P76" s="192"/>
      <c r="Q76" s="163">
        <v>767257.59999999998</v>
      </c>
      <c r="R76" s="163"/>
      <c r="S76" s="163"/>
      <c r="T76" s="163"/>
      <c r="U76" s="163"/>
      <c r="V76" s="163"/>
      <c r="W76" s="163"/>
      <c r="X76" s="164" t="s">
        <v>2393</v>
      </c>
      <c r="Y76" s="164" t="s">
        <v>1791</v>
      </c>
    </row>
    <row r="77" spans="1:25" ht="51" x14ac:dyDescent="0.25">
      <c r="A77" s="97">
        <f t="shared" si="1"/>
        <v>76</v>
      </c>
      <c r="B77" s="191"/>
      <c r="C77" s="191" t="s">
        <v>1652</v>
      </c>
      <c r="D77" s="164" t="s">
        <v>1787</v>
      </c>
      <c r="E77" s="259" t="s">
        <v>7896</v>
      </c>
      <c r="F77" s="265" t="s">
        <v>3149</v>
      </c>
      <c r="G77" s="164" t="s">
        <v>3152</v>
      </c>
      <c r="H77" s="164"/>
      <c r="I77" s="164"/>
      <c r="J77" s="294" t="s">
        <v>7879</v>
      </c>
      <c r="K77" s="132" t="s">
        <v>3148</v>
      </c>
      <c r="L77" s="350" t="s">
        <v>3151</v>
      </c>
      <c r="M77" s="351"/>
      <c r="N77" s="352"/>
      <c r="O77" s="164">
        <v>34.1</v>
      </c>
      <c r="P77" s="192"/>
      <c r="Q77" s="163">
        <v>760566.4</v>
      </c>
      <c r="R77" s="163"/>
      <c r="S77" s="163"/>
      <c r="T77" s="163"/>
      <c r="U77" s="163"/>
      <c r="V77" s="163"/>
      <c r="W77" s="163"/>
      <c r="X77" s="164" t="s">
        <v>3150</v>
      </c>
      <c r="Y77" s="164" t="s">
        <v>1791</v>
      </c>
    </row>
    <row r="78" spans="1:25" ht="51" x14ac:dyDescent="0.25">
      <c r="A78" s="97">
        <f t="shared" si="1"/>
        <v>77</v>
      </c>
      <c r="B78" s="191"/>
      <c r="C78" s="191" t="s">
        <v>1652</v>
      </c>
      <c r="D78" s="164" t="s">
        <v>1787</v>
      </c>
      <c r="E78" s="259" t="s">
        <v>7896</v>
      </c>
      <c r="F78" s="265" t="s">
        <v>3098</v>
      </c>
      <c r="G78" s="164" t="s">
        <v>7929</v>
      </c>
      <c r="H78" s="164"/>
      <c r="I78" s="164"/>
      <c r="J78" s="294" t="s">
        <v>7879</v>
      </c>
      <c r="K78" s="269" t="s">
        <v>2226</v>
      </c>
      <c r="L78" s="350" t="s">
        <v>7930</v>
      </c>
      <c r="M78" s="351"/>
      <c r="N78" s="352"/>
      <c r="O78" s="164">
        <v>40.4</v>
      </c>
      <c r="P78" s="192"/>
      <c r="Q78" s="163">
        <v>848359.6</v>
      </c>
      <c r="R78" s="163"/>
      <c r="S78" s="163"/>
      <c r="T78" s="163"/>
      <c r="U78" s="163"/>
      <c r="V78" s="163"/>
      <c r="W78" s="163"/>
      <c r="X78" s="164" t="s">
        <v>3099</v>
      </c>
      <c r="Y78" s="164" t="s">
        <v>1791</v>
      </c>
    </row>
    <row r="79" spans="1:25" ht="51" x14ac:dyDescent="0.25">
      <c r="A79" s="97">
        <f t="shared" si="1"/>
        <v>78</v>
      </c>
      <c r="B79" s="191"/>
      <c r="C79" s="191" t="s">
        <v>1652</v>
      </c>
      <c r="D79" s="164" t="s">
        <v>1787</v>
      </c>
      <c r="E79" s="259" t="s">
        <v>7896</v>
      </c>
      <c r="F79" s="265" t="s">
        <v>1997</v>
      </c>
      <c r="G79" s="164" t="s">
        <v>2000</v>
      </c>
      <c r="H79" s="164"/>
      <c r="I79" s="164"/>
      <c r="J79" s="294" t="s">
        <v>7879</v>
      </c>
      <c r="K79" s="132" t="s">
        <v>1996</v>
      </c>
      <c r="L79" s="356" t="s">
        <v>1999</v>
      </c>
      <c r="M79" s="357"/>
      <c r="N79" s="358"/>
      <c r="O79" s="164">
        <v>70.2</v>
      </c>
      <c r="P79" s="192"/>
      <c r="Q79" s="163">
        <v>2817400</v>
      </c>
      <c r="R79" s="163"/>
      <c r="S79" s="163"/>
      <c r="T79" s="163"/>
      <c r="U79" s="163"/>
      <c r="V79" s="163"/>
      <c r="W79" s="163"/>
      <c r="X79" s="164" t="s">
        <v>1998</v>
      </c>
      <c r="Y79" s="164" t="s">
        <v>1791</v>
      </c>
    </row>
    <row r="80" spans="1:25" ht="51" x14ac:dyDescent="0.25">
      <c r="A80" s="97">
        <f t="shared" si="1"/>
        <v>79</v>
      </c>
      <c r="B80" s="191"/>
      <c r="C80" s="191" t="s">
        <v>1652</v>
      </c>
      <c r="D80" s="164" t="s">
        <v>1787</v>
      </c>
      <c r="E80" s="259" t="s">
        <v>7896</v>
      </c>
      <c r="F80" s="265" t="s">
        <v>2001</v>
      </c>
      <c r="G80" s="164" t="s">
        <v>2003</v>
      </c>
      <c r="H80" s="164"/>
      <c r="I80" s="164"/>
      <c r="J80" s="294" t="s">
        <v>7879</v>
      </c>
      <c r="K80" s="132" t="s">
        <v>1996</v>
      </c>
      <c r="L80" s="350" t="s">
        <v>2002</v>
      </c>
      <c r="M80" s="351"/>
      <c r="N80" s="352"/>
      <c r="O80" s="63">
        <v>43</v>
      </c>
      <c r="P80" s="192"/>
      <c r="Q80" s="163">
        <v>2100000</v>
      </c>
      <c r="R80" s="163"/>
      <c r="S80" s="163"/>
      <c r="T80" s="163"/>
      <c r="U80" s="163"/>
      <c r="V80" s="163"/>
      <c r="W80" s="163"/>
      <c r="X80" s="164" t="s">
        <v>1998</v>
      </c>
      <c r="Y80" s="164" t="s">
        <v>1791</v>
      </c>
    </row>
    <row r="81" spans="1:25" ht="51" x14ac:dyDescent="0.25">
      <c r="A81" s="97">
        <f t="shared" si="1"/>
        <v>80</v>
      </c>
      <c r="B81" s="191"/>
      <c r="C81" s="191" t="s">
        <v>1652</v>
      </c>
      <c r="D81" s="164" t="s">
        <v>1787</v>
      </c>
      <c r="E81" s="259" t="s">
        <v>7896</v>
      </c>
      <c r="F81" s="265" t="s">
        <v>2004</v>
      </c>
      <c r="G81" s="164" t="s">
        <v>2006</v>
      </c>
      <c r="H81" s="164"/>
      <c r="I81" s="164"/>
      <c r="J81" s="294" t="s">
        <v>7879</v>
      </c>
      <c r="K81" s="132" t="s">
        <v>1805</v>
      </c>
      <c r="L81" s="350" t="s">
        <v>2005</v>
      </c>
      <c r="M81" s="351"/>
      <c r="N81" s="352"/>
      <c r="O81" s="164">
        <v>67.3</v>
      </c>
      <c r="P81" s="192"/>
      <c r="Q81" s="163">
        <v>1501059.2</v>
      </c>
      <c r="R81" s="163"/>
      <c r="S81" s="163"/>
      <c r="T81" s="163"/>
      <c r="U81" s="163"/>
      <c r="V81" s="163"/>
      <c r="W81" s="163"/>
      <c r="X81" s="164" t="s">
        <v>1998</v>
      </c>
      <c r="Y81" s="164" t="s">
        <v>1791</v>
      </c>
    </row>
    <row r="82" spans="1:25" ht="51" x14ac:dyDescent="0.25">
      <c r="A82" s="97">
        <f t="shared" si="1"/>
        <v>81</v>
      </c>
      <c r="B82" s="191"/>
      <c r="C82" s="191" t="s">
        <v>1652</v>
      </c>
      <c r="D82" s="164" t="s">
        <v>1787</v>
      </c>
      <c r="E82" s="259" t="s">
        <v>7896</v>
      </c>
      <c r="F82" s="265" t="s">
        <v>2007</v>
      </c>
      <c r="G82" s="164" t="s">
        <v>2008</v>
      </c>
      <c r="H82" s="164"/>
      <c r="I82" s="164"/>
      <c r="J82" s="294" t="s">
        <v>7879</v>
      </c>
      <c r="K82" s="132" t="s">
        <v>1805</v>
      </c>
      <c r="L82" s="353"/>
      <c r="M82" s="354"/>
      <c r="N82" s="355"/>
      <c r="O82" s="164">
        <v>51.2</v>
      </c>
      <c r="P82" s="192"/>
      <c r="Q82" s="163">
        <v>1141964.8</v>
      </c>
      <c r="R82" s="163"/>
      <c r="S82" s="163"/>
      <c r="T82" s="163"/>
      <c r="U82" s="163"/>
      <c r="V82" s="163"/>
      <c r="W82" s="163"/>
      <c r="X82" s="164" t="s">
        <v>1998</v>
      </c>
      <c r="Y82" s="164" t="s">
        <v>1791</v>
      </c>
    </row>
    <row r="83" spans="1:25" ht="51" x14ac:dyDescent="0.25">
      <c r="A83" s="97">
        <f t="shared" si="1"/>
        <v>82</v>
      </c>
      <c r="B83" s="191"/>
      <c r="C83" s="191" t="s">
        <v>1652</v>
      </c>
      <c r="D83" s="164" t="s">
        <v>1787</v>
      </c>
      <c r="E83" s="259" t="s">
        <v>7896</v>
      </c>
      <c r="F83" s="265" t="s">
        <v>2009</v>
      </c>
      <c r="G83" s="164" t="s">
        <v>2011</v>
      </c>
      <c r="H83" s="164"/>
      <c r="I83" s="164"/>
      <c r="J83" s="294" t="s">
        <v>7879</v>
      </c>
      <c r="K83" s="132" t="s">
        <v>1996</v>
      </c>
      <c r="L83" s="350" t="s">
        <v>2010</v>
      </c>
      <c r="M83" s="351"/>
      <c r="N83" s="352"/>
      <c r="O83" s="164">
        <v>71.099999999999994</v>
      </c>
      <c r="P83" s="192"/>
      <c r="Q83" s="163">
        <v>2846400</v>
      </c>
      <c r="R83" s="163"/>
      <c r="S83" s="163"/>
      <c r="T83" s="163"/>
      <c r="U83" s="163"/>
      <c r="V83" s="163"/>
      <c r="W83" s="163"/>
      <c r="X83" s="164" t="s">
        <v>1998</v>
      </c>
      <c r="Y83" s="164" t="s">
        <v>1791</v>
      </c>
    </row>
    <row r="84" spans="1:25" ht="51" x14ac:dyDescent="0.25">
      <c r="A84" s="97">
        <f t="shared" si="1"/>
        <v>83</v>
      </c>
      <c r="B84" s="191"/>
      <c r="C84" s="191" t="s">
        <v>1652</v>
      </c>
      <c r="D84" s="164" t="s">
        <v>1787</v>
      </c>
      <c r="E84" s="259" t="s">
        <v>7896</v>
      </c>
      <c r="F84" s="265" t="s">
        <v>2012</v>
      </c>
      <c r="G84" s="164" t="s">
        <v>2013</v>
      </c>
      <c r="H84" s="164"/>
      <c r="I84" s="164"/>
      <c r="J84" s="294" t="s">
        <v>7879</v>
      </c>
      <c r="K84" s="132" t="s">
        <v>1805</v>
      </c>
      <c r="L84" s="353"/>
      <c r="M84" s="354"/>
      <c r="N84" s="355"/>
      <c r="O84" s="164">
        <v>51.3</v>
      </c>
      <c r="P84" s="192"/>
      <c r="Q84" s="163">
        <v>1144195.2</v>
      </c>
      <c r="R84" s="163"/>
      <c r="S84" s="163"/>
      <c r="T84" s="163"/>
      <c r="U84" s="163"/>
      <c r="V84" s="163"/>
      <c r="W84" s="163"/>
      <c r="X84" s="164" t="s">
        <v>1998</v>
      </c>
      <c r="Y84" s="164" t="s">
        <v>1791</v>
      </c>
    </row>
    <row r="85" spans="1:25" ht="51" x14ac:dyDescent="0.25">
      <c r="A85" s="97">
        <f t="shared" si="1"/>
        <v>84</v>
      </c>
      <c r="B85" s="191"/>
      <c r="C85" s="191" t="s">
        <v>1652</v>
      </c>
      <c r="D85" s="164" t="s">
        <v>1787</v>
      </c>
      <c r="E85" s="259" t="s">
        <v>7896</v>
      </c>
      <c r="F85" s="265" t="s">
        <v>2014</v>
      </c>
      <c r="G85" s="164" t="s">
        <v>2016</v>
      </c>
      <c r="H85" s="164"/>
      <c r="I85" s="164"/>
      <c r="J85" s="294" t="s">
        <v>7879</v>
      </c>
      <c r="K85" s="132" t="s">
        <v>1996</v>
      </c>
      <c r="L85" s="350" t="s">
        <v>2015</v>
      </c>
      <c r="M85" s="351"/>
      <c r="N85" s="352"/>
      <c r="O85" s="164">
        <v>60.9</v>
      </c>
      <c r="P85" s="192"/>
      <c r="Q85" s="163">
        <v>2511400</v>
      </c>
      <c r="R85" s="163"/>
      <c r="S85" s="163"/>
      <c r="T85" s="163"/>
      <c r="U85" s="163"/>
      <c r="V85" s="163"/>
      <c r="W85" s="163"/>
      <c r="X85" s="164" t="s">
        <v>1998</v>
      </c>
      <c r="Y85" s="164" t="s">
        <v>1791</v>
      </c>
    </row>
    <row r="86" spans="1:25" ht="51" x14ac:dyDescent="0.25">
      <c r="A86" s="97">
        <f t="shared" si="1"/>
        <v>85</v>
      </c>
      <c r="B86" s="191"/>
      <c r="C86" s="191" t="s">
        <v>1652</v>
      </c>
      <c r="D86" s="164" t="s">
        <v>1787</v>
      </c>
      <c r="E86" s="259" t="s">
        <v>7896</v>
      </c>
      <c r="F86" s="265" t="s">
        <v>2018</v>
      </c>
      <c r="G86" s="164" t="s">
        <v>2020</v>
      </c>
      <c r="H86" s="164"/>
      <c r="I86" s="164"/>
      <c r="J86" s="294" t="s">
        <v>7879</v>
      </c>
      <c r="K86" s="132" t="s">
        <v>2017</v>
      </c>
      <c r="L86" s="350" t="s">
        <v>2019</v>
      </c>
      <c r="M86" s="351"/>
      <c r="N86" s="352"/>
      <c r="O86" s="268">
        <v>12.3</v>
      </c>
      <c r="P86" s="192"/>
      <c r="Q86" s="163">
        <v>692400</v>
      </c>
      <c r="R86" s="163"/>
      <c r="S86" s="163"/>
      <c r="T86" s="163"/>
      <c r="U86" s="163"/>
      <c r="V86" s="163"/>
      <c r="W86" s="163"/>
      <c r="X86" s="164" t="s">
        <v>1998</v>
      </c>
      <c r="Y86" s="164" t="s">
        <v>1791</v>
      </c>
    </row>
    <row r="87" spans="1:25" ht="51" x14ac:dyDescent="0.25">
      <c r="A87" s="97">
        <f t="shared" si="1"/>
        <v>86</v>
      </c>
      <c r="B87" s="191"/>
      <c r="C87" s="191" t="s">
        <v>1652</v>
      </c>
      <c r="D87" s="164" t="s">
        <v>1787</v>
      </c>
      <c r="E87" s="259" t="s">
        <v>7896</v>
      </c>
      <c r="F87" s="265" t="s">
        <v>2021</v>
      </c>
      <c r="G87" s="164" t="s">
        <v>2023</v>
      </c>
      <c r="H87" s="164"/>
      <c r="I87" s="164"/>
      <c r="J87" s="294" t="s">
        <v>7879</v>
      </c>
      <c r="K87" s="132" t="s">
        <v>2017</v>
      </c>
      <c r="L87" s="350" t="s">
        <v>2022</v>
      </c>
      <c r="M87" s="351"/>
      <c r="N87" s="352"/>
      <c r="O87" s="164">
        <v>14.2</v>
      </c>
      <c r="P87" s="192"/>
      <c r="Q87" s="163">
        <v>777400</v>
      </c>
      <c r="R87" s="163"/>
      <c r="S87" s="163"/>
      <c r="T87" s="163"/>
      <c r="U87" s="163"/>
      <c r="V87" s="163"/>
      <c r="W87" s="163"/>
      <c r="X87" s="164" t="s">
        <v>1998</v>
      </c>
      <c r="Y87" s="164" t="s">
        <v>1791</v>
      </c>
    </row>
    <row r="88" spans="1:25" ht="51" x14ac:dyDescent="0.25">
      <c r="A88" s="97">
        <f t="shared" si="1"/>
        <v>87</v>
      </c>
      <c r="B88" s="191"/>
      <c r="C88" s="191" t="s">
        <v>1652</v>
      </c>
      <c r="D88" s="164" t="s">
        <v>1787</v>
      </c>
      <c r="E88" s="259" t="s">
        <v>7896</v>
      </c>
      <c r="F88" s="265" t="s">
        <v>2024</v>
      </c>
      <c r="G88" s="164" t="s">
        <v>2026</v>
      </c>
      <c r="H88" s="164"/>
      <c r="I88" s="164"/>
      <c r="J88" s="294" t="s">
        <v>7879</v>
      </c>
      <c r="K88" s="132" t="s">
        <v>2017</v>
      </c>
      <c r="L88" s="350" t="s">
        <v>2025</v>
      </c>
      <c r="M88" s="351"/>
      <c r="N88" s="352"/>
      <c r="O88" s="164">
        <v>13.1</v>
      </c>
      <c r="P88" s="192"/>
      <c r="Q88" s="163">
        <v>728400</v>
      </c>
      <c r="R88" s="163"/>
      <c r="S88" s="163"/>
      <c r="T88" s="163"/>
      <c r="U88" s="163"/>
      <c r="V88" s="163"/>
      <c r="W88" s="163"/>
      <c r="X88" s="164" t="s">
        <v>1998</v>
      </c>
      <c r="Y88" s="164" t="s">
        <v>1791</v>
      </c>
    </row>
    <row r="89" spans="1:25" ht="51" x14ac:dyDescent="0.25">
      <c r="A89" s="97">
        <f t="shared" si="1"/>
        <v>88</v>
      </c>
      <c r="B89" s="191"/>
      <c r="C89" s="191" t="s">
        <v>1652</v>
      </c>
      <c r="D89" s="164" t="s">
        <v>1787</v>
      </c>
      <c r="E89" s="259" t="s">
        <v>7896</v>
      </c>
      <c r="F89" s="265" t="s">
        <v>2027</v>
      </c>
      <c r="G89" s="164" t="s">
        <v>2029</v>
      </c>
      <c r="H89" s="164"/>
      <c r="I89" s="164"/>
      <c r="J89" s="294" t="s">
        <v>7879</v>
      </c>
      <c r="K89" s="132" t="s">
        <v>1996</v>
      </c>
      <c r="L89" s="350" t="s">
        <v>2028</v>
      </c>
      <c r="M89" s="351"/>
      <c r="N89" s="352"/>
      <c r="O89" s="164">
        <v>60.7</v>
      </c>
      <c r="P89" s="192"/>
      <c r="Q89" s="163">
        <v>2504400</v>
      </c>
      <c r="R89" s="163"/>
      <c r="S89" s="163"/>
      <c r="T89" s="163"/>
      <c r="U89" s="163"/>
      <c r="V89" s="163"/>
      <c r="W89" s="163"/>
      <c r="X89" s="164" t="s">
        <v>1998</v>
      </c>
      <c r="Y89" s="164" t="s">
        <v>1791</v>
      </c>
    </row>
    <row r="90" spans="1:25" ht="51" x14ac:dyDescent="0.25">
      <c r="A90" s="97">
        <f t="shared" si="1"/>
        <v>89</v>
      </c>
      <c r="B90" s="191"/>
      <c r="C90" s="191" t="s">
        <v>1652</v>
      </c>
      <c r="D90" s="164" t="s">
        <v>1787</v>
      </c>
      <c r="E90" s="259" t="s">
        <v>7896</v>
      </c>
      <c r="F90" s="265" t="s">
        <v>2030</v>
      </c>
      <c r="G90" s="164" t="s">
        <v>2031</v>
      </c>
      <c r="H90" s="164"/>
      <c r="I90" s="164"/>
      <c r="J90" s="294" t="s">
        <v>7879</v>
      </c>
      <c r="K90" s="132" t="s">
        <v>1989</v>
      </c>
      <c r="L90" s="350" t="s">
        <v>3878</v>
      </c>
      <c r="M90" s="351"/>
      <c r="N90" s="352"/>
      <c r="O90" s="164">
        <v>48.9</v>
      </c>
      <c r="P90" s="192"/>
      <c r="Q90" s="163">
        <v>978754</v>
      </c>
      <c r="R90" s="163"/>
      <c r="S90" s="163"/>
      <c r="T90" s="163"/>
      <c r="U90" s="163"/>
      <c r="V90" s="163"/>
      <c r="W90" s="163"/>
      <c r="X90" s="164" t="s">
        <v>1998</v>
      </c>
      <c r="Y90" s="164" t="s">
        <v>1791</v>
      </c>
    </row>
    <row r="91" spans="1:25" ht="51" x14ac:dyDescent="0.25">
      <c r="A91" s="97">
        <f t="shared" si="1"/>
        <v>90</v>
      </c>
      <c r="B91" s="191"/>
      <c r="C91" s="191" t="s">
        <v>1652</v>
      </c>
      <c r="D91" s="164" t="s">
        <v>1787</v>
      </c>
      <c r="E91" s="259" t="s">
        <v>7896</v>
      </c>
      <c r="F91" s="265" t="s">
        <v>2032</v>
      </c>
      <c r="G91" s="164" t="s">
        <v>2033</v>
      </c>
      <c r="H91" s="164"/>
      <c r="I91" s="164"/>
      <c r="J91" s="294" t="s">
        <v>7879</v>
      </c>
      <c r="K91" s="132" t="s">
        <v>1805</v>
      </c>
      <c r="L91" s="132"/>
      <c r="M91" s="164"/>
      <c r="N91" s="164"/>
      <c r="O91" s="164">
        <v>42.6</v>
      </c>
      <c r="P91" s="192"/>
      <c r="Q91" s="163">
        <v>950150.4</v>
      </c>
      <c r="R91" s="163"/>
      <c r="S91" s="163"/>
      <c r="T91" s="163"/>
      <c r="U91" s="163"/>
      <c r="V91" s="163"/>
      <c r="W91" s="163"/>
      <c r="X91" s="164" t="s">
        <v>1998</v>
      </c>
      <c r="Y91" s="164" t="s">
        <v>1791</v>
      </c>
    </row>
    <row r="92" spans="1:25" ht="51" x14ac:dyDescent="0.25">
      <c r="A92" s="97">
        <f t="shared" si="1"/>
        <v>91</v>
      </c>
      <c r="B92" s="191"/>
      <c r="C92" s="191" t="s">
        <v>1652</v>
      </c>
      <c r="D92" s="164" t="s">
        <v>1787</v>
      </c>
      <c r="E92" s="259" t="s">
        <v>7896</v>
      </c>
      <c r="F92" s="265" t="s">
        <v>2205</v>
      </c>
      <c r="G92" s="164" t="s">
        <v>2207</v>
      </c>
      <c r="H92" s="164"/>
      <c r="I92" s="164"/>
      <c r="J92" s="294" t="s">
        <v>7879</v>
      </c>
      <c r="K92" s="269" t="s">
        <v>2204</v>
      </c>
      <c r="L92" s="350" t="s">
        <v>2206</v>
      </c>
      <c r="M92" s="351"/>
      <c r="N92" s="352"/>
      <c r="O92" s="164">
        <v>37</v>
      </c>
      <c r="P92" s="192"/>
      <c r="Q92" s="163">
        <v>4780645.38</v>
      </c>
      <c r="R92" s="163"/>
      <c r="S92" s="163"/>
      <c r="T92" s="163"/>
      <c r="U92" s="163"/>
      <c r="V92" s="163"/>
      <c r="W92" s="163"/>
      <c r="X92" s="164" t="s">
        <v>1998</v>
      </c>
      <c r="Y92" s="164" t="s">
        <v>1791</v>
      </c>
    </row>
    <row r="93" spans="1:25" ht="51" x14ac:dyDescent="0.25">
      <c r="A93" s="97">
        <f t="shared" si="1"/>
        <v>92</v>
      </c>
      <c r="B93" s="191"/>
      <c r="C93" s="191" t="s">
        <v>1652</v>
      </c>
      <c r="D93" s="164" t="s">
        <v>1787</v>
      </c>
      <c r="E93" s="259" t="s">
        <v>7896</v>
      </c>
      <c r="F93" s="265" t="s">
        <v>2213</v>
      </c>
      <c r="G93" s="61" t="s">
        <v>7931</v>
      </c>
      <c r="H93" s="164"/>
      <c r="I93" s="164"/>
      <c r="J93" s="294" t="s">
        <v>7879</v>
      </c>
      <c r="K93" s="132" t="s">
        <v>2212</v>
      </c>
      <c r="L93" s="132"/>
      <c r="M93" s="164"/>
      <c r="N93" s="164"/>
      <c r="O93" s="164">
        <v>36.799999999999997</v>
      </c>
      <c r="P93" s="192"/>
      <c r="Q93" s="163">
        <v>682640</v>
      </c>
      <c r="R93" s="163"/>
      <c r="S93" s="163"/>
      <c r="T93" s="163"/>
      <c r="U93" s="163"/>
      <c r="V93" s="163"/>
      <c r="W93" s="163"/>
      <c r="X93" s="164" t="s">
        <v>1998</v>
      </c>
      <c r="Y93" s="164" t="s">
        <v>1791</v>
      </c>
    </row>
    <row r="94" spans="1:25" ht="51" x14ac:dyDescent="0.25">
      <c r="A94" s="97">
        <f t="shared" si="1"/>
        <v>93</v>
      </c>
      <c r="B94" s="191"/>
      <c r="C94" s="191" t="s">
        <v>1652</v>
      </c>
      <c r="D94" s="164" t="s">
        <v>1787</v>
      </c>
      <c r="E94" s="259" t="s">
        <v>7896</v>
      </c>
      <c r="F94" s="265" t="s">
        <v>2214</v>
      </c>
      <c r="G94" s="61" t="s">
        <v>7932</v>
      </c>
      <c r="H94" s="164"/>
      <c r="I94" s="164"/>
      <c r="J94" s="294" t="s">
        <v>7879</v>
      </c>
      <c r="K94" s="132" t="s">
        <v>2212</v>
      </c>
      <c r="L94" s="132"/>
      <c r="M94" s="164"/>
      <c r="N94" s="164"/>
      <c r="O94" s="164">
        <v>37.5</v>
      </c>
      <c r="P94" s="192"/>
      <c r="Q94" s="163">
        <v>695625</v>
      </c>
      <c r="R94" s="163"/>
      <c r="S94" s="163"/>
      <c r="T94" s="163"/>
      <c r="U94" s="163"/>
      <c r="V94" s="163"/>
      <c r="W94" s="163"/>
      <c r="X94" s="164" t="s">
        <v>1998</v>
      </c>
      <c r="Y94" s="164" t="s">
        <v>1791</v>
      </c>
    </row>
    <row r="95" spans="1:25" ht="51" x14ac:dyDescent="0.25">
      <c r="A95" s="97">
        <f t="shared" si="1"/>
        <v>94</v>
      </c>
      <c r="B95" s="191"/>
      <c r="C95" s="191" t="s">
        <v>1652</v>
      </c>
      <c r="D95" s="164" t="s">
        <v>1787</v>
      </c>
      <c r="E95" s="259" t="s">
        <v>7896</v>
      </c>
      <c r="F95" s="265" t="s">
        <v>2216</v>
      </c>
      <c r="G95" s="61" t="s">
        <v>7933</v>
      </c>
      <c r="H95" s="164"/>
      <c r="I95" s="164"/>
      <c r="J95" s="294" t="s">
        <v>7879</v>
      </c>
      <c r="K95" s="132" t="s">
        <v>2215</v>
      </c>
      <c r="L95" s="350" t="s">
        <v>7935</v>
      </c>
      <c r="M95" s="351"/>
      <c r="N95" s="352"/>
      <c r="O95" s="164">
        <v>43.7</v>
      </c>
      <c r="P95" s="192"/>
      <c r="Q95" s="163">
        <v>1918400</v>
      </c>
      <c r="R95" s="163"/>
      <c r="S95" s="163"/>
      <c r="T95" s="163"/>
      <c r="U95" s="163"/>
      <c r="V95" s="163"/>
      <c r="W95" s="163"/>
      <c r="X95" s="164" t="s">
        <v>1998</v>
      </c>
      <c r="Y95" s="164" t="s">
        <v>1791</v>
      </c>
    </row>
    <row r="96" spans="1:25" ht="51" x14ac:dyDescent="0.25">
      <c r="A96" s="97">
        <f t="shared" si="1"/>
        <v>95</v>
      </c>
      <c r="B96" s="191"/>
      <c r="C96" s="191" t="s">
        <v>1652</v>
      </c>
      <c r="D96" s="164" t="s">
        <v>1787</v>
      </c>
      <c r="E96" s="259" t="s">
        <v>7896</v>
      </c>
      <c r="F96" s="265" t="s">
        <v>2217</v>
      </c>
      <c r="G96" s="61" t="s">
        <v>7934</v>
      </c>
      <c r="H96" s="164"/>
      <c r="I96" s="164"/>
      <c r="J96" s="294" t="s">
        <v>7879</v>
      </c>
      <c r="K96" s="132" t="s">
        <v>2212</v>
      </c>
      <c r="L96" s="132"/>
      <c r="M96" s="164"/>
      <c r="N96" s="164"/>
      <c r="O96" s="164">
        <v>36.6</v>
      </c>
      <c r="P96" s="192"/>
      <c r="Q96" s="163">
        <v>678930</v>
      </c>
      <c r="R96" s="163"/>
      <c r="S96" s="163"/>
      <c r="T96" s="163"/>
      <c r="U96" s="163"/>
      <c r="V96" s="163"/>
      <c r="W96" s="163"/>
      <c r="X96" s="164" t="s">
        <v>1998</v>
      </c>
      <c r="Y96" s="164" t="s">
        <v>1791</v>
      </c>
    </row>
    <row r="97" spans="1:25" ht="51" x14ac:dyDescent="0.25">
      <c r="A97" s="97">
        <f t="shared" si="1"/>
        <v>96</v>
      </c>
      <c r="B97" s="191"/>
      <c r="C97" s="191" t="s">
        <v>1652</v>
      </c>
      <c r="D97" s="164" t="s">
        <v>1787</v>
      </c>
      <c r="E97" s="259" t="s">
        <v>7896</v>
      </c>
      <c r="F97" s="265" t="s">
        <v>2769</v>
      </c>
      <c r="G97" s="164" t="s">
        <v>7936</v>
      </c>
      <c r="H97" s="164"/>
      <c r="I97" s="164"/>
      <c r="J97" s="294" t="s">
        <v>7879</v>
      </c>
      <c r="K97" s="132" t="s">
        <v>2092</v>
      </c>
      <c r="L97" s="350" t="s">
        <v>7937</v>
      </c>
      <c r="M97" s="351"/>
      <c r="N97" s="352"/>
      <c r="O97" s="164">
        <v>27.1</v>
      </c>
      <c r="P97" s="192"/>
      <c r="Q97" s="163">
        <v>604438.4</v>
      </c>
      <c r="R97" s="163"/>
      <c r="S97" s="163"/>
      <c r="T97" s="163"/>
      <c r="U97" s="163"/>
      <c r="V97" s="163"/>
      <c r="W97" s="163"/>
      <c r="X97" s="164" t="s">
        <v>1998</v>
      </c>
      <c r="Y97" s="164" t="s">
        <v>1791</v>
      </c>
    </row>
    <row r="98" spans="1:25" ht="51" x14ac:dyDescent="0.25">
      <c r="A98" s="97">
        <f t="shared" si="1"/>
        <v>97</v>
      </c>
      <c r="B98" s="191"/>
      <c r="C98" s="191" t="s">
        <v>1652</v>
      </c>
      <c r="D98" s="164" t="s">
        <v>1787</v>
      </c>
      <c r="E98" s="259" t="s">
        <v>7896</v>
      </c>
      <c r="F98" s="265" t="s">
        <v>2770</v>
      </c>
      <c r="G98" s="164" t="s">
        <v>7938</v>
      </c>
      <c r="H98" s="164"/>
      <c r="I98" s="164"/>
      <c r="J98" s="294" t="s">
        <v>7879</v>
      </c>
      <c r="K98" s="132" t="s">
        <v>2092</v>
      </c>
      <c r="L98" s="350" t="s">
        <v>7939</v>
      </c>
      <c r="M98" s="351"/>
      <c r="N98" s="352"/>
      <c r="O98" s="164">
        <v>36.1</v>
      </c>
      <c r="P98" s="192"/>
      <c r="Q98" s="163">
        <v>805174.4</v>
      </c>
      <c r="R98" s="163"/>
      <c r="S98" s="163"/>
      <c r="T98" s="163"/>
      <c r="U98" s="163"/>
      <c r="V98" s="163"/>
      <c r="W98" s="163"/>
      <c r="X98" s="164" t="s">
        <v>1998</v>
      </c>
      <c r="Y98" s="268" t="s">
        <v>1791</v>
      </c>
    </row>
    <row r="99" spans="1:25" ht="51" x14ac:dyDescent="0.25">
      <c r="A99" s="97">
        <f t="shared" si="1"/>
        <v>98</v>
      </c>
      <c r="B99" s="191"/>
      <c r="C99" s="191" t="s">
        <v>1652</v>
      </c>
      <c r="D99" s="164" t="s">
        <v>1787</v>
      </c>
      <c r="E99" s="259" t="s">
        <v>7896</v>
      </c>
      <c r="F99" s="265" t="s">
        <v>2771</v>
      </c>
      <c r="G99" s="164" t="s">
        <v>2773</v>
      </c>
      <c r="H99" s="164"/>
      <c r="I99" s="164"/>
      <c r="J99" s="294" t="s">
        <v>7879</v>
      </c>
      <c r="K99" s="132" t="s">
        <v>2092</v>
      </c>
      <c r="L99" s="350" t="s">
        <v>2772</v>
      </c>
      <c r="M99" s="351"/>
      <c r="N99" s="352"/>
      <c r="O99" s="164">
        <v>26.6</v>
      </c>
      <c r="P99" s="192"/>
      <c r="Q99" s="163">
        <v>593286.40000000002</v>
      </c>
      <c r="R99" s="163"/>
      <c r="S99" s="163"/>
      <c r="T99" s="163"/>
      <c r="U99" s="163"/>
      <c r="V99" s="163"/>
      <c r="W99" s="163"/>
      <c r="X99" s="164" t="s">
        <v>1998</v>
      </c>
      <c r="Y99" s="164" t="s">
        <v>1791</v>
      </c>
    </row>
    <row r="100" spans="1:25" ht="51" x14ac:dyDescent="0.25">
      <c r="A100" s="97">
        <f t="shared" si="1"/>
        <v>99</v>
      </c>
      <c r="B100" s="191"/>
      <c r="C100" s="191" t="s">
        <v>1652</v>
      </c>
      <c r="D100" s="164" t="s">
        <v>1787</v>
      </c>
      <c r="E100" s="259" t="s">
        <v>7896</v>
      </c>
      <c r="F100" s="265" t="s">
        <v>2966</v>
      </c>
      <c r="G100" s="164" t="s">
        <v>2968</v>
      </c>
      <c r="H100" s="164"/>
      <c r="I100" s="164"/>
      <c r="J100" s="294" t="s">
        <v>7879</v>
      </c>
      <c r="K100" s="165" t="s">
        <v>2965</v>
      </c>
      <c r="L100" s="350" t="s">
        <v>2967</v>
      </c>
      <c r="M100" s="351"/>
      <c r="N100" s="352"/>
      <c r="O100" s="164">
        <v>25.8</v>
      </c>
      <c r="P100" s="192"/>
      <c r="Q100" s="163">
        <v>1622000</v>
      </c>
      <c r="R100" s="163"/>
      <c r="S100" s="163"/>
      <c r="T100" s="163"/>
      <c r="U100" s="163"/>
      <c r="V100" s="163"/>
      <c r="W100" s="163"/>
      <c r="X100" s="164" t="s">
        <v>1998</v>
      </c>
      <c r="Y100" s="164" t="s">
        <v>1791</v>
      </c>
    </row>
    <row r="101" spans="1:25" ht="51" x14ac:dyDescent="0.25">
      <c r="A101" s="97">
        <f t="shared" si="1"/>
        <v>100</v>
      </c>
      <c r="B101" s="191"/>
      <c r="C101" s="191" t="s">
        <v>1652</v>
      </c>
      <c r="D101" s="164" t="s">
        <v>1787</v>
      </c>
      <c r="E101" s="259" t="s">
        <v>7896</v>
      </c>
      <c r="F101" s="265" t="s">
        <v>2970</v>
      </c>
      <c r="G101" s="164" t="s">
        <v>2972</v>
      </c>
      <c r="H101" s="164"/>
      <c r="I101" s="164"/>
      <c r="J101" s="294" t="s">
        <v>7879</v>
      </c>
      <c r="K101" s="269" t="s">
        <v>2969</v>
      </c>
      <c r="L101" s="269"/>
      <c r="M101" s="164" t="s">
        <v>2971</v>
      </c>
      <c r="N101" s="164"/>
      <c r="O101" s="164">
        <v>29.4</v>
      </c>
      <c r="P101" s="192"/>
      <c r="Q101" s="163">
        <v>1824100</v>
      </c>
      <c r="R101" s="163"/>
      <c r="S101" s="163"/>
      <c r="T101" s="163"/>
      <c r="U101" s="163"/>
      <c r="V101" s="163"/>
      <c r="W101" s="163"/>
      <c r="X101" s="164" t="s">
        <v>1998</v>
      </c>
      <c r="Y101" s="164" t="s">
        <v>1791</v>
      </c>
    </row>
    <row r="102" spans="1:25" ht="51" x14ac:dyDescent="0.25">
      <c r="A102" s="97">
        <f t="shared" si="1"/>
        <v>101</v>
      </c>
      <c r="B102" s="191"/>
      <c r="C102" s="191" t="s">
        <v>1652</v>
      </c>
      <c r="D102" s="164" t="s">
        <v>1787</v>
      </c>
      <c r="E102" s="259" t="s">
        <v>7896</v>
      </c>
      <c r="F102" s="265" t="s">
        <v>2973</v>
      </c>
      <c r="G102" s="164" t="s">
        <v>2974</v>
      </c>
      <c r="H102" s="164"/>
      <c r="I102" s="164"/>
      <c r="J102" s="294" t="s">
        <v>7879</v>
      </c>
      <c r="K102" s="269" t="s">
        <v>2834</v>
      </c>
      <c r="L102" s="269"/>
      <c r="M102" s="164" t="s">
        <v>3829</v>
      </c>
      <c r="N102" s="164"/>
      <c r="O102" s="164">
        <v>37.799999999999997</v>
      </c>
      <c r="P102" s="192"/>
      <c r="Q102" s="163">
        <v>843091.2</v>
      </c>
      <c r="R102" s="163"/>
      <c r="S102" s="163"/>
      <c r="T102" s="163"/>
      <c r="U102" s="163"/>
      <c r="V102" s="163"/>
      <c r="W102" s="163"/>
      <c r="X102" s="164" t="s">
        <v>1998</v>
      </c>
      <c r="Y102" s="164" t="s">
        <v>1791</v>
      </c>
    </row>
    <row r="103" spans="1:25" ht="51" x14ac:dyDescent="0.25">
      <c r="A103" s="97">
        <f t="shared" si="1"/>
        <v>102</v>
      </c>
      <c r="B103" s="191"/>
      <c r="C103" s="191" t="s">
        <v>1652</v>
      </c>
      <c r="D103" s="164" t="s">
        <v>1787</v>
      </c>
      <c r="E103" s="259" t="s">
        <v>7896</v>
      </c>
      <c r="F103" s="265" t="s">
        <v>2975</v>
      </c>
      <c r="G103" s="164" t="s">
        <v>4041</v>
      </c>
      <c r="H103" s="164"/>
      <c r="I103" s="164"/>
      <c r="J103" s="294" t="s">
        <v>7879</v>
      </c>
      <c r="K103" s="269" t="s">
        <v>2834</v>
      </c>
      <c r="L103" s="269"/>
      <c r="M103" s="164" t="s">
        <v>4271</v>
      </c>
      <c r="N103" s="164"/>
      <c r="O103" s="164">
        <v>26.4</v>
      </c>
      <c r="P103" s="192"/>
      <c r="Q103" s="163">
        <v>588825.59999999998</v>
      </c>
      <c r="R103" s="163"/>
      <c r="S103" s="163"/>
      <c r="T103" s="163"/>
      <c r="U103" s="163"/>
      <c r="V103" s="163"/>
      <c r="W103" s="163"/>
      <c r="X103" s="164" t="s">
        <v>1998</v>
      </c>
      <c r="Y103" s="164" t="s">
        <v>1791</v>
      </c>
    </row>
    <row r="104" spans="1:25" ht="56.25" customHeight="1" x14ac:dyDescent="0.25">
      <c r="A104" s="97">
        <f t="shared" si="1"/>
        <v>103</v>
      </c>
      <c r="B104" s="191"/>
      <c r="C104" s="191" t="s">
        <v>1652</v>
      </c>
      <c r="D104" s="164" t="s">
        <v>1787</v>
      </c>
      <c r="E104" s="259" t="s">
        <v>7896</v>
      </c>
      <c r="F104" s="265" t="s">
        <v>2976</v>
      </c>
      <c r="G104" s="164" t="s">
        <v>2978</v>
      </c>
      <c r="H104" s="164"/>
      <c r="I104" s="164"/>
      <c r="J104" s="294" t="s">
        <v>7879</v>
      </c>
      <c r="K104" s="165" t="s">
        <v>2834</v>
      </c>
      <c r="L104" s="165"/>
      <c r="M104" s="164" t="s">
        <v>2977</v>
      </c>
      <c r="N104" s="164"/>
      <c r="O104" s="164">
        <v>25.6</v>
      </c>
      <c r="P104" s="192"/>
      <c r="Q104" s="163">
        <v>570982.40000000002</v>
      </c>
      <c r="R104" s="163"/>
      <c r="S104" s="163"/>
      <c r="T104" s="163"/>
      <c r="U104" s="163"/>
      <c r="V104" s="163"/>
      <c r="W104" s="163"/>
      <c r="X104" s="164" t="s">
        <v>1998</v>
      </c>
      <c r="Y104" s="164" t="s">
        <v>1791</v>
      </c>
    </row>
    <row r="105" spans="1:25" ht="51" x14ac:dyDescent="0.25">
      <c r="A105" s="97">
        <f t="shared" si="1"/>
        <v>104</v>
      </c>
      <c r="B105" s="191"/>
      <c r="C105" s="191" t="s">
        <v>1652</v>
      </c>
      <c r="D105" s="164" t="s">
        <v>1787</v>
      </c>
      <c r="E105" s="259" t="s">
        <v>7896</v>
      </c>
      <c r="F105" s="265" t="s">
        <v>2979</v>
      </c>
      <c r="G105" s="164" t="s">
        <v>4042</v>
      </c>
      <c r="H105" s="164"/>
      <c r="I105" s="164"/>
      <c r="J105" s="294" t="s">
        <v>7879</v>
      </c>
      <c r="K105" s="132" t="s">
        <v>2751</v>
      </c>
      <c r="L105" s="132"/>
      <c r="M105" s="164" t="s">
        <v>4272</v>
      </c>
      <c r="N105" s="164"/>
      <c r="O105" s="164">
        <v>27.1</v>
      </c>
      <c r="P105" s="192"/>
      <c r="Q105" s="163">
        <v>552298</v>
      </c>
      <c r="R105" s="163"/>
      <c r="S105" s="163"/>
      <c r="T105" s="163"/>
      <c r="U105" s="163"/>
      <c r="V105" s="163"/>
      <c r="W105" s="163"/>
      <c r="X105" s="164" t="s">
        <v>1998</v>
      </c>
      <c r="Y105" s="164" t="s">
        <v>1791</v>
      </c>
    </row>
    <row r="106" spans="1:25" ht="38.25" customHeight="1" x14ac:dyDescent="0.25">
      <c r="A106" s="97">
        <f t="shared" si="1"/>
        <v>105</v>
      </c>
      <c r="B106" s="191"/>
      <c r="C106" s="191" t="s">
        <v>1652</v>
      </c>
      <c r="D106" s="164" t="s">
        <v>1787</v>
      </c>
      <c r="E106" s="259" t="s">
        <v>7896</v>
      </c>
      <c r="F106" s="265" t="s">
        <v>2998</v>
      </c>
      <c r="G106" s="164" t="s">
        <v>3000</v>
      </c>
      <c r="H106" s="164"/>
      <c r="I106" s="164"/>
      <c r="J106" s="294" t="s">
        <v>7879</v>
      </c>
      <c r="K106" s="269" t="s">
        <v>2834</v>
      </c>
      <c r="L106" s="269"/>
      <c r="M106" s="164" t="s">
        <v>2999</v>
      </c>
      <c r="N106" s="164"/>
      <c r="O106" s="164">
        <v>89.5</v>
      </c>
      <c r="P106" s="192"/>
      <c r="Q106" s="163">
        <v>1996208</v>
      </c>
      <c r="R106" s="163"/>
      <c r="S106" s="163"/>
      <c r="T106" s="163"/>
      <c r="U106" s="163"/>
      <c r="V106" s="163"/>
      <c r="W106" s="163"/>
      <c r="X106" s="164" t="s">
        <v>1998</v>
      </c>
      <c r="Y106" s="164" t="s">
        <v>1791</v>
      </c>
    </row>
    <row r="107" spans="1:25" ht="51" x14ac:dyDescent="0.25">
      <c r="A107" s="97">
        <f t="shared" si="1"/>
        <v>106</v>
      </c>
      <c r="B107" s="191"/>
      <c r="C107" s="191" t="s">
        <v>1652</v>
      </c>
      <c r="D107" s="164" t="s">
        <v>1787</v>
      </c>
      <c r="E107" s="259" t="s">
        <v>7896</v>
      </c>
      <c r="F107" s="265" t="s">
        <v>3220</v>
      </c>
      <c r="G107" s="164" t="s">
        <v>3222</v>
      </c>
      <c r="H107" s="164"/>
      <c r="I107" s="164"/>
      <c r="J107" s="294" t="s">
        <v>7879</v>
      </c>
      <c r="K107" s="132" t="s">
        <v>3015</v>
      </c>
      <c r="L107" s="132"/>
      <c r="M107" s="164" t="s">
        <v>3221</v>
      </c>
      <c r="N107" s="164"/>
      <c r="O107" s="267">
        <v>71</v>
      </c>
      <c r="P107" s="192"/>
      <c r="Q107" s="163">
        <v>4376500</v>
      </c>
      <c r="R107" s="163"/>
      <c r="S107" s="163"/>
      <c r="T107" s="163"/>
      <c r="U107" s="163"/>
      <c r="V107" s="163"/>
      <c r="W107" s="163"/>
      <c r="X107" s="164" t="s">
        <v>1998</v>
      </c>
      <c r="Y107" s="164" t="s">
        <v>2638</v>
      </c>
    </row>
    <row r="108" spans="1:25" ht="51" x14ac:dyDescent="0.25">
      <c r="A108" s="97">
        <f t="shared" si="1"/>
        <v>107</v>
      </c>
      <c r="B108" s="191"/>
      <c r="C108" s="191" t="s">
        <v>1652</v>
      </c>
      <c r="D108" s="164" t="s">
        <v>1787</v>
      </c>
      <c r="E108" s="259" t="s">
        <v>7896</v>
      </c>
      <c r="F108" s="265" t="s">
        <v>3223</v>
      </c>
      <c r="G108" s="164" t="s">
        <v>3225</v>
      </c>
      <c r="H108" s="164"/>
      <c r="I108" s="164"/>
      <c r="J108" s="294" t="s">
        <v>7879</v>
      </c>
      <c r="K108" s="132" t="s">
        <v>2064</v>
      </c>
      <c r="L108" s="132"/>
      <c r="M108" s="164" t="s">
        <v>3224</v>
      </c>
      <c r="N108" s="164"/>
      <c r="O108" s="267">
        <v>50</v>
      </c>
      <c r="P108" s="192"/>
      <c r="Q108" s="163">
        <v>1115200</v>
      </c>
      <c r="R108" s="163"/>
      <c r="S108" s="163"/>
      <c r="T108" s="163"/>
      <c r="U108" s="163"/>
      <c r="V108" s="163"/>
      <c r="W108" s="163"/>
      <c r="X108" s="164" t="s">
        <v>1998</v>
      </c>
      <c r="Y108" s="164" t="s">
        <v>2638</v>
      </c>
    </row>
    <row r="109" spans="1:25" ht="51" x14ac:dyDescent="0.25">
      <c r="A109" s="97">
        <f t="shared" si="1"/>
        <v>108</v>
      </c>
      <c r="B109" s="191"/>
      <c r="C109" s="191" t="s">
        <v>1652</v>
      </c>
      <c r="D109" s="164" t="s">
        <v>1787</v>
      </c>
      <c r="E109" s="259" t="s">
        <v>7896</v>
      </c>
      <c r="F109" s="265" t="s">
        <v>3226</v>
      </c>
      <c r="G109" s="164" t="s">
        <v>3228</v>
      </c>
      <c r="H109" s="164"/>
      <c r="I109" s="164"/>
      <c r="J109" s="294" t="s">
        <v>7879</v>
      </c>
      <c r="K109" s="132" t="s">
        <v>3216</v>
      </c>
      <c r="L109" s="132"/>
      <c r="M109" s="164" t="s">
        <v>3227</v>
      </c>
      <c r="N109" s="164"/>
      <c r="O109" s="267">
        <v>63.1</v>
      </c>
      <c r="P109" s="192"/>
      <c r="Q109" s="163">
        <v>3516327</v>
      </c>
      <c r="R109" s="163"/>
      <c r="S109" s="163"/>
      <c r="T109" s="163"/>
      <c r="U109" s="163"/>
      <c r="V109" s="163"/>
      <c r="W109" s="163"/>
      <c r="X109" s="164" t="s">
        <v>1998</v>
      </c>
      <c r="Y109" s="164" t="s">
        <v>2638</v>
      </c>
    </row>
    <row r="110" spans="1:25" ht="51" x14ac:dyDescent="0.25">
      <c r="A110" s="97">
        <f t="shared" si="1"/>
        <v>109</v>
      </c>
      <c r="B110" s="191"/>
      <c r="C110" s="191" t="s">
        <v>1652</v>
      </c>
      <c r="D110" s="164" t="s">
        <v>1787</v>
      </c>
      <c r="E110" s="259" t="s">
        <v>7896</v>
      </c>
      <c r="F110" s="265" t="s">
        <v>3230</v>
      </c>
      <c r="G110" s="164" t="s">
        <v>3232</v>
      </c>
      <c r="H110" s="164"/>
      <c r="I110" s="164"/>
      <c r="J110" s="294" t="s">
        <v>7879</v>
      </c>
      <c r="K110" s="132" t="s">
        <v>3229</v>
      </c>
      <c r="L110" s="132"/>
      <c r="M110" s="164" t="s">
        <v>3231</v>
      </c>
      <c r="N110" s="164"/>
      <c r="O110" s="267">
        <v>14.4</v>
      </c>
      <c r="P110" s="192"/>
      <c r="Q110" s="163">
        <v>571823.6</v>
      </c>
      <c r="R110" s="163"/>
      <c r="S110" s="163"/>
      <c r="T110" s="163"/>
      <c r="U110" s="163"/>
      <c r="V110" s="163"/>
      <c r="W110" s="163"/>
      <c r="X110" s="164" t="s">
        <v>1998</v>
      </c>
      <c r="Y110" s="164" t="s">
        <v>2638</v>
      </c>
    </row>
    <row r="111" spans="1:25" ht="51" x14ac:dyDescent="0.25">
      <c r="A111" s="97">
        <f t="shared" si="1"/>
        <v>110</v>
      </c>
      <c r="B111" s="191"/>
      <c r="C111" s="191" t="s">
        <v>1652</v>
      </c>
      <c r="D111" s="164" t="s">
        <v>1787</v>
      </c>
      <c r="E111" s="259" t="s">
        <v>7896</v>
      </c>
      <c r="F111" s="265" t="s">
        <v>3233</v>
      </c>
      <c r="G111" s="164" t="s">
        <v>3235</v>
      </c>
      <c r="H111" s="164"/>
      <c r="I111" s="164"/>
      <c r="J111" s="294" t="s">
        <v>7879</v>
      </c>
      <c r="K111" s="132" t="s">
        <v>3229</v>
      </c>
      <c r="L111" s="132"/>
      <c r="M111" s="164" t="s">
        <v>3234</v>
      </c>
      <c r="N111" s="164"/>
      <c r="O111" s="267">
        <v>13.1</v>
      </c>
      <c r="P111" s="192"/>
      <c r="Q111" s="163">
        <v>462158.8</v>
      </c>
      <c r="R111" s="163"/>
      <c r="S111" s="163"/>
      <c r="T111" s="163"/>
      <c r="U111" s="163"/>
      <c r="V111" s="163"/>
      <c r="W111" s="163"/>
      <c r="X111" s="164" t="s">
        <v>1998</v>
      </c>
      <c r="Y111" s="164" t="s">
        <v>2638</v>
      </c>
    </row>
    <row r="112" spans="1:25" ht="51" x14ac:dyDescent="0.25">
      <c r="A112" s="97">
        <f t="shared" si="1"/>
        <v>111</v>
      </c>
      <c r="B112" s="191"/>
      <c r="C112" s="191" t="s">
        <v>1652</v>
      </c>
      <c r="D112" s="164" t="s">
        <v>1787</v>
      </c>
      <c r="E112" s="259" t="s">
        <v>7896</v>
      </c>
      <c r="F112" s="265" t="s">
        <v>3236</v>
      </c>
      <c r="G112" s="164" t="s">
        <v>3238</v>
      </c>
      <c r="H112" s="164"/>
      <c r="I112" s="164"/>
      <c r="J112" s="294" t="s">
        <v>7879</v>
      </c>
      <c r="K112" s="132" t="s">
        <v>3060</v>
      </c>
      <c r="L112" s="132"/>
      <c r="M112" s="268" t="s">
        <v>3237</v>
      </c>
      <c r="N112" s="268"/>
      <c r="O112" s="267">
        <v>20.9</v>
      </c>
      <c r="P112" s="192"/>
      <c r="Q112" s="163">
        <v>1550032</v>
      </c>
      <c r="R112" s="163"/>
      <c r="S112" s="163"/>
      <c r="T112" s="163"/>
      <c r="U112" s="163"/>
      <c r="V112" s="163"/>
      <c r="W112" s="163"/>
      <c r="X112" s="164" t="s">
        <v>1998</v>
      </c>
      <c r="Y112" s="164" t="s">
        <v>2638</v>
      </c>
    </row>
    <row r="113" spans="1:25" ht="51" x14ac:dyDescent="0.25">
      <c r="A113" s="97">
        <f t="shared" si="1"/>
        <v>112</v>
      </c>
      <c r="B113" s="191"/>
      <c r="C113" s="191" t="s">
        <v>1652</v>
      </c>
      <c r="D113" s="164" t="s">
        <v>1787</v>
      </c>
      <c r="E113" s="259" t="s">
        <v>7896</v>
      </c>
      <c r="F113" s="265" t="s">
        <v>7574</v>
      </c>
      <c r="G113" s="164" t="s">
        <v>7577</v>
      </c>
      <c r="H113" s="164"/>
      <c r="I113" s="164"/>
      <c r="J113" s="294" t="s">
        <v>7879</v>
      </c>
      <c r="K113" s="132" t="s">
        <v>7575</v>
      </c>
      <c r="L113" s="132"/>
      <c r="M113" s="164" t="s">
        <v>7576</v>
      </c>
      <c r="N113" s="164"/>
      <c r="O113" s="267">
        <v>36.299999999999997</v>
      </c>
      <c r="P113" s="192"/>
      <c r="Q113" s="163">
        <v>2308636</v>
      </c>
      <c r="R113" s="163"/>
      <c r="S113" s="163"/>
      <c r="T113" s="163"/>
      <c r="U113" s="163"/>
      <c r="V113" s="163"/>
      <c r="W113" s="163"/>
      <c r="X113" s="164" t="s">
        <v>1998</v>
      </c>
      <c r="Y113" s="268" t="s">
        <v>2638</v>
      </c>
    </row>
    <row r="114" spans="1:25" ht="51" x14ac:dyDescent="0.25">
      <c r="A114" s="97">
        <f t="shared" si="1"/>
        <v>113</v>
      </c>
      <c r="B114" s="191"/>
      <c r="C114" s="191" t="s">
        <v>1652</v>
      </c>
      <c r="D114" s="164" t="s">
        <v>1787</v>
      </c>
      <c r="E114" s="259" t="s">
        <v>7896</v>
      </c>
      <c r="F114" s="265" t="s">
        <v>3240</v>
      </c>
      <c r="G114" s="164" t="s">
        <v>3242</v>
      </c>
      <c r="H114" s="164"/>
      <c r="I114" s="164"/>
      <c r="J114" s="294" t="s">
        <v>7879</v>
      </c>
      <c r="K114" s="132" t="s">
        <v>3239</v>
      </c>
      <c r="L114" s="132"/>
      <c r="M114" s="164" t="s">
        <v>3241</v>
      </c>
      <c r="N114" s="164"/>
      <c r="O114" s="164">
        <v>73.7</v>
      </c>
      <c r="P114" s="192"/>
      <c r="Q114" s="163">
        <v>4571000</v>
      </c>
      <c r="R114" s="163"/>
      <c r="S114" s="163"/>
      <c r="T114" s="163"/>
      <c r="U114" s="163"/>
      <c r="V114" s="163"/>
      <c r="W114" s="163"/>
      <c r="X114" s="164" t="s">
        <v>1998</v>
      </c>
      <c r="Y114" s="164" t="s">
        <v>2638</v>
      </c>
    </row>
    <row r="115" spans="1:25" ht="51" x14ac:dyDescent="0.25">
      <c r="A115" s="97">
        <f t="shared" si="1"/>
        <v>114</v>
      </c>
      <c r="B115" s="191"/>
      <c r="C115" s="191" t="s">
        <v>1652</v>
      </c>
      <c r="D115" s="164" t="s">
        <v>1787</v>
      </c>
      <c r="E115" s="259" t="s">
        <v>7896</v>
      </c>
      <c r="F115" s="265" t="s">
        <v>3243</v>
      </c>
      <c r="G115" s="164" t="s">
        <v>3245</v>
      </c>
      <c r="H115" s="164"/>
      <c r="I115" s="164"/>
      <c r="J115" s="294" t="s">
        <v>7879</v>
      </c>
      <c r="K115" s="132" t="s">
        <v>3139</v>
      </c>
      <c r="L115" s="132"/>
      <c r="M115" s="164" t="s">
        <v>3244</v>
      </c>
      <c r="N115" s="164"/>
      <c r="O115" s="164">
        <v>50.3</v>
      </c>
      <c r="P115" s="192"/>
      <c r="Q115" s="163">
        <v>1121891.2</v>
      </c>
      <c r="R115" s="163"/>
      <c r="S115" s="163"/>
      <c r="T115" s="163"/>
      <c r="U115" s="163"/>
      <c r="V115" s="163"/>
      <c r="W115" s="163"/>
      <c r="X115" s="164" t="s">
        <v>1998</v>
      </c>
      <c r="Y115" s="164" t="s">
        <v>2638</v>
      </c>
    </row>
    <row r="116" spans="1:25" ht="51" x14ac:dyDescent="0.25">
      <c r="A116" s="97">
        <f t="shared" si="1"/>
        <v>115</v>
      </c>
      <c r="B116" s="191"/>
      <c r="C116" s="191" t="s">
        <v>1652</v>
      </c>
      <c r="D116" s="164" t="s">
        <v>1787</v>
      </c>
      <c r="E116" s="259" t="s">
        <v>7896</v>
      </c>
      <c r="F116" s="265" t="s">
        <v>3247</v>
      </c>
      <c r="G116" s="164" t="s">
        <v>3249</v>
      </c>
      <c r="H116" s="164"/>
      <c r="I116" s="164"/>
      <c r="J116" s="294" t="s">
        <v>7879</v>
      </c>
      <c r="K116" s="132" t="s">
        <v>3246</v>
      </c>
      <c r="L116" s="132"/>
      <c r="M116" s="164" t="s">
        <v>3248</v>
      </c>
      <c r="N116" s="164"/>
      <c r="O116" s="164">
        <v>69</v>
      </c>
      <c r="P116" s="192"/>
      <c r="Q116" s="163">
        <v>3583400</v>
      </c>
      <c r="R116" s="163"/>
      <c r="S116" s="163"/>
      <c r="T116" s="163"/>
      <c r="U116" s="163"/>
      <c r="V116" s="163"/>
      <c r="W116" s="163"/>
      <c r="X116" s="164" t="s">
        <v>1998</v>
      </c>
      <c r="Y116" s="164" t="s">
        <v>2638</v>
      </c>
    </row>
    <row r="117" spans="1:25" ht="51" x14ac:dyDescent="0.25">
      <c r="A117" s="97">
        <f t="shared" si="1"/>
        <v>116</v>
      </c>
      <c r="B117" s="191"/>
      <c r="C117" s="191" t="s">
        <v>1652</v>
      </c>
      <c r="D117" s="164" t="s">
        <v>1787</v>
      </c>
      <c r="E117" s="259" t="s">
        <v>7896</v>
      </c>
      <c r="F117" s="265" t="s">
        <v>3250</v>
      </c>
      <c r="G117" s="164" t="s">
        <v>3252</v>
      </c>
      <c r="H117" s="164"/>
      <c r="I117" s="164"/>
      <c r="J117" s="294" t="s">
        <v>7879</v>
      </c>
      <c r="K117" s="132" t="s">
        <v>3139</v>
      </c>
      <c r="L117" s="132"/>
      <c r="M117" s="164" t="s">
        <v>3251</v>
      </c>
      <c r="N117" s="164"/>
      <c r="O117" s="164">
        <v>48.5</v>
      </c>
      <c r="P117" s="192"/>
      <c r="Q117" s="163">
        <v>1081744</v>
      </c>
      <c r="R117" s="163"/>
      <c r="S117" s="163"/>
      <c r="T117" s="163"/>
      <c r="U117" s="163"/>
      <c r="V117" s="163"/>
      <c r="W117" s="163"/>
      <c r="X117" s="164" t="s">
        <v>1998</v>
      </c>
      <c r="Y117" s="164" t="s">
        <v>2638</v>
      </c>
    </row>
    <row r="118" spans="1:25" ht="51" x14ac:dyDescent="0.25">
      <c r="A118" s="97">
        <f t="shared" si="1"/>
        <v>117</v>
      </c>
      <c r="B118" s="191"/>
      <c r="C118" s="191" t="s">
        <v>1652</v>
      </c>
      <c r="D118" s="164" t="s">
        <v>1787</v>
      </c>
      <c r="E118" s="259" t="s">
        <v>7896</v>
      </c>
      <c r="F118" s="265" t="s">
        <v>3254</v>
      </c>
      <c r="G118" s="164" t="s">
        <v>3256</v>
      </c>
      <c r="H118" s="164"/>
      <c r="I118" s="164"/>
      <c r="J118" s="294" t="s">
        <v>7879</v>
      </c>
      <c r="K118" s="132" t="s">
        <v>3253</v>
      </c>
      <c r="L118" s="132"/>
      <c r="M118" s="11" t="s">
        <v>3255</v>
      </c>
      <c r="N118" s="11"/>
      <c r="O118" s="164">
        <v>64.2</v>
      </c>
      <c r="P118" s="192"/>
      <c r="Q118" s="163">
        <v>2860000</v>
      </c>
      <c r="R118" s="163"/>
      <c r="S118" s="163"/>
      <c r="T118" s="163"/>
      <c r="U118" s="163"/>
      <c r="V118" s="163"/>
      <c r="W118" s="163"/>
      <c r="X118" s="164" t="s">
        <v>1998</v>
      </c>
      <c r="Y118" s="164" t="s">
        <v>2638</v>
      </c>
    </row>
    <row r="119" spans="1:25" ht="51" x14ac:dyDescent="0.25">
      <c r="A119" s="97">
        <f t="shared" si="1"/>
        <v>118</v>
      </c>
      <c r="B119" s="191"/>
      <c r="C119" s="191" t="s">
        <v>1652</v>
      </c>
      <c r="D119" s="164" t="s">
        <v>1787</v>
      </c>
      <c r="E119" s="259" t="s">
        <v>7896</v>
      </c>
      <c r="F119" s="265" t="s">
        <v>3257</v>
      </c>
      <c r="G119" s="164" t="s">
        <v>3259</v>
      </c>
      <c r="H119" s="164"/>
      <c r="I119" s="164"/>
      <c r="J119" s="294" t="s">
        <v>7879</v>
      </c>
      <c r="K119" s="132" t="s">
        <v>3139</v>
      </c>
      <c r="L119" s="132"/>
      <c r="M119" s="164" t="s">
        <v>3258</v>
      </c>
      <c r="N119" s="164"/>
      <c r="O119" s="164">
        <v>66</v>
      </c>
      <c r="P119" s="192"/>
      <c r="Q119" s="163">
        <v>1472064</v>
      </c>
      <c r="R119" s="163"/>
      <c r="S119" s="163"/>
      <c r="T119" s="163"/>
      <c r="U119" s="163"/>
      <c r="V119" s="163"/>
      <c r="W119" s="163"/>
      <c r="X119" s="164" t="s">
        <v>1998</v>
      </c>
      <c r="Y119" s="164" t="s">
        <v>2638</v>
      </c>
    </row>
    <row r="120" spans="1:25" ht="51" x14ac:dyDescent="0.25">
      <c r="A120" s="97">
        <f t="shared" si="1"/>
        <v>119</v>
      </c>
      <c r="B120" s="191"/>
      <c r="C120" s="191" t="s">
        <v>1652</v>
      </c>
      <c r="D120" s="164" t="s">
        <v>1787</v>
      </c>
      <c r="E120" s="259" t="s">
        <v>7896</v>
      </c>
      <c r="F120" s="265" t="s">
        <v>3266</v>
      </c>
      <c r="G120" s="164" t="s">
        <v>4078</v>
      </c>
      <c r="H120" s="164"/>
      <c r="I120" s="164"/>
      <c r="J120" s="294" t="s">
        <v>7879</v>
      </c>
      <c r="K120" s="132" t="s">
        <v>1989</v>
      </c>
      <c r="L120" s="132"/>
      <c r="M120" s="164" t="s">
        <v>4308</v>
      </c>
      <c r="N120" s="164"/>
      <c r="O120" s="164">
        <v>70.5</v>
      </c>
      <c r="P120" s="192"/>
      <c r="Q120" s="163">
        <v>500303</v>
      </c>
      <c r="R120" s="163"/>
      <c r="S120" s="163"/>
      <c r="T120" s="163"/>
      <c r="U120" s="163"/>
      <c r="V120" s="163"/>
      <c r="W120" s="163"/>
      <c r="X120" s="164" t="s">
        <v>1998</v>
      </c>
      <c r="Y120" s="164" t="s">
        <v>2638</v>
      </c>
    </row>
    <row r="121" spans="1:25" ht="51" x14ac:dyDescent="0.25">
      <c r="A121" s="97">
        <f t="shared" si="1"/>
        <v>120</v>
      </c>
      <c r="B121" s="191"/>
      <c r="C121" s="191" t="s">
        <v>1652</v>
      </c>
      <c r="D121" s="164" t="s">
        <v>1787</v>
      </c>
      <c r="E121" s="259" t="s">
        <v>7896</v>
      </c>
      <c r="F121" s="265" t="s">
        <v>3268</v>
      </c>
      <c r="G121" s="164" t="s">
        <v>3270</v>
      </c>
      <c r="H121" s="164"/>
      <c r="I121" s="164"/>
      <c r="J121" s="294" t="s">
        <v>7879</v>
      </c>
      <c r="K121" s="132" t="s">
        <v>3267</v>
      </c>
      <c r="L121" s="132"/>
      <c r="M121" s="164" t="s">
        <v>3269</v>
      </c>
      <c r="N121" s="164"/>
      <c r="O121" s="164">
        <v>61.1</v>
      </c>
      <c r="P121" s="192"/>
      <c r="Q121" s="163">
        <v>3641500</v>
      </c>
      <c r="R121" s="163"/>
      <c r="S121" s="163"/>
      <c r="T121" s="163"/>
      <c r="U121" s="163"/>
      <c r="V121" s="163"/>
      <c r="W121" s="163"/>
      <c r="X121" s="164" t="s">
        <v>1998</v>
      </c>
      <c r="Y121" s="164" t="s">
        <v>2638</v>
      </c>
    </row>
    <row r="122" spans="1:25" ht="51" x14ac:dyDescent="0.25">
      <c r="A122" s="97">
        <f t="shared" si="1"/>
        <v>121</v>
      </c>
      <c r="B122" s="191"/>
      <c r="C122" s="191" t="s">
        <v>1652</v>
      </c>
      <c r="D122" s="164" t="s">
        <v>1787</v>
      </c>
      <c r="E122" s="259" t="s">
        <v>7896</v>
      </c>
      <c r="F122" s="265" t="s">
        <v>7578</v>
      </c>
      <c r="G122" s="164" t="s">
        <v>7579</v>
      </c>
      <c r="H122" s="164"/>
      <c r="I122" s="164"/>
      <c r="J122" s="294" t="s">
        <v>7879</v>
      </c>
      <c r="K122" s="132" t="s">
        <v>7580</v>
      </c>
      <c r="L122" s="132"/>
      <c r="M122" s="164" t="s">
        <v>7581</v>
      </c>
      <c r="N122" s="164"/>
      <c r="O122" s="164">
        <v>62.6</v>
      </c>
      <c r="P122" s="192"/>
      <c r="Q122" s="163">
        <v>3488513</v>
      </c>
      <c r="R122" s="163"/>
      <c r="S122" s="163"/>
      <c r="T122" s="163"/>
      <c r="U122" s="163"/>
      <c r="V122" s="163"/>
      <c r="W122" s="163"/>
      <c r="X122" s="164" t="s">
        <v>1998</v>
      </c>
      <c r="Y122" s="164" t="s">
        <v>2638</v>
      </c>
    </row>
    <row r="123" spans="1:25" ht="51" x14ac:dyDescent="0.25">
      <c r="A123" s="97">
        <f t="shared" si="1"/>
        <v>122</v>
      </c>
      <c r="B123" s="191"/>
      <c r="C123" s="191" t="s">
        <v>1652</v>
      </c>
      <c r="D123" s="164" t="s">
        <v>1787</v>
      </c>
      <c r="E123" s="259" t="s">
        <v>7896</v>
      </c>
      <c r="F123" s="265" t="s">
        <v>3272</v>
      </c>
      <c r="G123" s="164" t="s">
        <v>3274</v>
      </c>
      <c r="H123" s="164"/>
      <c r="I123" s="164"/>
      <c r="J123" s="294" t="s">
        <v>7879</v>
      </c>
      <c r="K123" s="132" t="s">
        <v>3271</v>
      </c>
      <c r="L123" s="132"/>
      <c r="M123" s="164" t="s">
        <v>3273</v>
      </c>
      <c r="N123" s="164"/>
      <c r="O123" s="164">
        <v>50.7</v>
      </c>
      <c r="P123" s="192"/>
      <c r="Q123" s="163">
        <v>2919000</v>
      </c>
      <c r="R123" s="163"/>
      <c r="S123" s="163"/>
      <c r="T123" s="163"/>
      <c r="U123" s="163"/>
      <c r="V123" s="163"/>
      <c r="W123" s="163"/>
      <c r="X123" s="164" t="s">
        <v>1998</v>
      </c>
      <c r="Y123" s="164" t="s">
        <v>2638</v>
      </c>
    </row>
    <row r="124" spans="1:25" ht="51" x14ac:dyDescent="0.25">
      <c r="A124" s="97">
        <f t="shared" si="1"/>
        <v>123</v>
      </c>
      <c r="B124" s="191"/>
      <c r="C124" s="191" t="s">
        <v>1652</v>
      </c>
      <c r="D124" s="164" t="s">
        <v>1787</v>
      </c>
      <c r="E124" s="259" t="s">
        <v>7896</v>
      </c>
      <c r="F124" s="265" t="s">
        <v>3276</v>
      </c>
      <c r="G124" s="164" t="s">
        <v>3278</v>
      </c>
      <c r="H124" s="164"/>
      <c r="I124" s="164"/>
      <c r="J124" s="294" t="s">
        <v>7879</v>
      </c>
      <c r="K124" s="132" t="s">
        <v>3275</v>
      </c>
      <c r="L124" s="132"/>
      <c r="M124" s="164" t="s">
        <v>3277</v>
      </c>
      <c r="N124" s="164"/>
      <c r="O124" s="164">
        <v>11.8</v>
      </c>
      <c r="P124" s="192"/>
      <c r="Q124" s="163">
        <v>1206000</v>
      </c>
      <c r="R124" s="163"/>
      <c r="S124" s="163"/>
      <c r="T124" s="163"/>
      <c r="U124" s="163"/>
      <c r="V124" s="163"/>
      <c r="W124" s="163"/>
      <c r="X124" s="164" t="s">
        <v>1998</v>
      </c>
      <c r="Y124" s="164" t="s">
        <v>2638</v>
      </c>
    </row>
    <row r="125" spans="1:25" ht="51" x14ac:dyDescent="0.25">
      <c r="A125" s="97">
        <f t="shared" si="1"/>
        <v>124</v>
      </c>
      <c r="B125" s="191"/>
      <c r="C125" s="191" t="s">
        <v>1652</v>
      </c>
      <c r="D125" s="164" t="s">
        <v>1787</v>
      </c>
      <c r="E125" s="259" t="s">
        <v>7896</v>
      </c>
      <c r="F125" s="265" t="s">
        <v>3280</v>
      </c>
      <c r="G125" s="164" t="s">
        <v>3282</v>
      </c>
      <c r="H125" s="164"/>
      <c r="I125" s="164"/>
      <c r="J125" s="294" t="s">
        <v>7879</v>
      </c>
      <c r="K125" s="132" t="s">
        <v>3279</v>
      </c>
      <c r="L125" s="132"/>
      <c r="M125" s="164" t="s">
        <v>3281</v>
      </c>
      <c r="N125" s="164"/>
      <c r="O125" s="164">
        <v>69.099999999999994</v>
      </c>
      <c r="P125" s="192"/>
      <c r="Q125" s="163">
        <v>3589400</v>
      </c>
      <c r="R125" s="163"/>
      <c r="S125" s="163"/>
      <c r="T125" s="163"/>
      <c r="U125" s="163"/>
      <c r="V125" s="163"/>
      <c r="W125" s="163"/>
      <c r="X125" s="164" t="s">
        <v>1998</v>
      </c>
      <c r="Y125" s="164" t="s">
        <v>2638</v>
      </c>
    </row>
    <row r="126" spans="1:25" ht="51" x14ac:dyDescent="0.25">
      <c r="A126" s="97">
        <f t="shared" si="1"/>
        <v>125</v>
      </c>
      <c r="B126" s="191"/>
      <c r="C126" s="191" t="s">
        <v>1652</v>
      </c>
      <c r="D126" s="164" t="s">
        <v>1787</v>
      </c>
      <c r="E126" s="259" t="s">
        <v>7896</v>
      </c>
      <c r="F126" s="265" t="s">
        <v>3284</v>
      </c>
      <c r="G126" s="164" t="s">
        <v>3286</v>
      </c>
      <c r="H126" s="164"/>
      <c r="I126" s="164"/>
      <c r="J126" s="294" t="s">
        <v>7879</v>
      </c>
      <c r="K126" s="132" t="s">
        <v>3283</v>
      </c>
      <c r="L126" s="132"/>
      <c r="M126" s="164" t="s">
        <v>3285</v>
      </c>
      <c r="N126" s="164"/>
      <c r="O126" s="164">
        <v>50.5</v>
      </c>
      <c r="P126" s="192"/>
      <c r="Q126" s="163">
        <v>2891000</v>
      </c>
      <c r="R126" s="163"/>
      <c r="S126" s="163"/>
      <c r="T126" s="163"/>
      <c r="U126" s="163"/>
      <c r="V126" s="163"/>
      <c r="W126" s="163"/>
      <c r="X126" s="164" t="s">
        <v>1998</v>
      </c>
      <c r="Y126" s="164" t="s">
        <v>2638</v>
      </c>
    </row>
    <row r="127" spans="1:25" ht="51" x14ac:dyDescent="0.25">
      <c r="A127" s="97">
        <f t="shared" si="1"/>
        <v>126</v>
      </c>
      <c r="B127" s="191"/>
      <c r="C127" s="191" t="s">
        <v>1652</v>
      </c>
      <c r="D127" s="164" t="s">
        <v>1787</v>
      </c>
      <c r="E127" s="259" t="s">
        <v>7896</v>
      </c>
      <c r="F127" s="265" t="s">
        <v>3288</v>
      </c>
      <c r="G127" s="164" t="s">
        <v>3289</v>
      </c>
      <c r="H127" s="164"/>
      <c r="I127" s="164"/>
      <c r="J127" s="294" t="s">
        <v>7879</v>
      </c>
      <c r="K127" s="132" t="s">
        <v>3287</v>
      </c>
      <c r="L127" s="132"/>
      <c r="M127" s="164" t="s">
        <v>4309</v>
      </c>
      <c r="N127" s="164"/>
      <c r="O127" s="164">
        <v>71</v>
      </c>
      <c r="P127" s="192"/>
      <c r="Q127" s="163">
        <v>4683000</v>
      </c>
      <c r="R127" s="163"/>
      <c r="S127" s="163"/>
      <c r="T127" s="163"/>
      <c r="U127" s="163"/>
      <c r="V127" s="163"/>
      <c r="W127" s="163"/>
      <c r="X127" s="164" t="s">
        <v>1998</v>
      </c>
      <c r="Y127" s="164" t="s">
        <v>1791</v>
      </c>
    </row>
    <row r="128" spans="1:25" ht="51" x14ac:dyDescent="0.25">
      <c r="A128" s="97">
        <f t="shared" si="1"/>
        <v>127</v>
      </c>
      <c r="B128" s="191"/>
      <c r="C128" s="191" t="s">
        <v>1652</v>
      </c>
      <c r="D128" s="164" t="s">
        <v>1787</v>
      </c>
      <c r="E128" s="259" t="s">
        <v>7896</v>
      </c>
      <c r="F128" s="265" t="s">
        <v>3291</v>
      </c>
      <c r="G128" s="164" t="s">
        <v>3293</v>
      </c>
      <c r="H128" s="164"/>
      <c r="I128" s="164"/>
      <c r="J128" s="294" t="s">
        <v>7879</v>
      </c>
      <c r="K128" s="132" t="s">
        <v>3290</v>
      </c>
      <c r="L128" s="132"/>
      <c r="M128" s="164" t="s">
        <v>3292</v>
      </c>
      <c r="N128" s="164"/>
      <c r="O128" s="164">
        <v>52.2</v>
      </c>
      <c r="P128" s="192"/>
      <c r="Q128" s="163">
        <v>2857400</v>
      </c>
      <c r="R128" s="163"/>
      <c r="S128" s="163"/>
      <c r="T128" s="163"/>
      <c r="U128" s="163"/>
      <c r="V128" s="163"/>
      <c r="W128" s="163"/>
      <c r="X128" s="164" t="s">
        <v>1998</v>
      </c>
      <c r="Y128" s="164" t="s">
        <v>2638</v>
      </c>
    </row>
    <row r="129" spans="1:25" ht="51" x14ac:dyDescent="0.25">
      <c r="A129" s="97">
        <f t="shared" si="1"/>
        <v>128</v>
      </c>
      <c r="B129" s="191"/>
      <c r="C129" s="191" t="s">
        <v>1652</v>
      </c>
      <c r="D129" s="164" t="s">
        <v>1787</v>
      </c>
      <c r="E129" s="259" t="s">
        <v>7896</v>
      </c>
      <c r="F129" s="265" t="s">
        <v>3295</v>
      </c>
      <c r="G129" s="164" t="s">
        <v>4079</v>
      </c>
      <c r="H129" s="164"/>
      <c r="I129" s="164"/>
      <c r="J129" s="294" t="s">
        <v>7879</v>
      </c>
      <c r="K129" s="132" t="s">
        <v>3294</v>
      </c>
      <c r="L129" s="132"/>
      <c r="M129" s="164" t="s">
        <v>4310</v>
      </c>
      <c r="N129" s="164"/>
      <c r="O129" s="268">
        <v>71.8</v>
      </c>
      <c r="P129" s="192"/>
      <c r="Q129" s="163">
        <v>3846000</v>
      </c>
      <c r="R129" s="163"/>
      <c r="S129" s="163"/>
      <c r="T129" s="163"/>
      <c r="U129" s="163"/>
      <c r="V129" s="163"/>
      <c r="W129" s="163"/>
      <c r="X129" s="164" t="s">
        <v>1998</v>
      </c>
      <c r="Y129" s="164" t="s">
        <v>2638</v>
      </c>
    </row>
    <row r="130" spans="1:25" ht="114.75" x14ac:dyDescent="0.25">
      <c r="A130" s="97">
        <f t="shared" ref="A130:A193" si="2">A129+1</f>
        <v>129</v>
      </c>
      <c r="B130" s="191"/>
      <c r="C130" s="191" t="s">
        <v>1652</v>
      </c>
      <c r="D130" s="164" t="s">
        <v>1787</v>
      </c>
      <c r="E130" s="259" t="s">
        <v>7896</v>
      </c>
      <c r="F130" s="265" t="s">
        <v>3297</v>
      </c>
      <c r="G130" s="164" t="s">
        <v>3298</v>
      </c>
      <c r="H130" s="164"/>
      <c r="I130" s="164"/>
      <c r="J130" s="294" t="s">
        <v>7879</v>
      </c>
      <c r="K130" s="132" t="s">
        <v>3296</v>
      </c>
      <c r="L130" s="132"/>
      <c r="M130" s="164" t="s">
        <v>4311</v>
      </c>
      <c r="N130" s="164"/>
      <c r="O130" s="164">
        <v>49.4</v>
      </c>
      <c r="P130" s="192"/>
      <c r="Q130" s="163">
        <v>916370</v>
      </c>
      <c r="R130" s="163"/>
      <c r="S130" s="163"/>
      <c r="T130" s="163"/>
      <c r="U130" s="163"/>
      <c r="V130" s="163"/>
      <c r="W130" s="163"/>
      <c r="X130" s="164" t="s">
        <v>1998</v>
      </c>
      <c r="Y130" s="164" t="s">
        <v>2638</v>
      </c>
    </row>
    <row r="131" spans="1:25" ht="76.5" x14ac:dyDescent="0.25">
      <c r="A131" s="97">
        <f t="shared" si="2"/>
        <v>130</v>
      </c>
      <c r="B131" s="191"/>
      <c r="C131" s="191" t="s">
        <v>1652</v>
      </c>
      <c r="D131" s="164" t="s">
        <v>1787</v>
      </c>
      <c r="E131" s="259" t="s">
        <v>7896</v>
      </c>
      <c r="F131" s="265" t="s">
        <v>3300</v>
      </c>
      <c r="G131" s="164" t="s">
        <v>3302</v>
      </c>
      <c r="H131" s="164"/>
      <c r="I131" s="164"/>
      <c r="J131" s="294" t="s">
        <v>7879</v>
      </c>
      <c r="K131" s="132" t="s">
        <v>3299</v>
      </c>
      <c r="L131" s="132"/>
      <c r="M131" s="164" t="s">
        <v>3301</v>
      </c>
      <c r="N131" s="164"/>
      <c r="O131" s="164">
        <v>14.3</v>
      </c>
      <c r="P131" s="192"/>
      <c r="Q131" s="163">
        <v>20763.419999999998</v>
      </c>
      <c r="R131" s="163"/>
      <c r="S131" s="163"/>
      <c r="T131" s="163"/>
      <c r="U131" s="163"/>
      <c r="V131" s="163"/>
      <c r="W131" s="163"/>
      <c r="X131" s="164" t="s">
        <v>1998</v>
      </c>
      <c r="Y131" s="164" t="s">
        <v>2638</v>
      </c>
    </row>
    <row r="132" spans="1:25" ht="51" x14ac:dyDescent="0.25">
      <c r="A132" s="97">
        <f t="shared" si="2"/>
        <v>131</v>
      </c>
      <c r="B132" s="191"/>
      <c r="C132" s="191" t="s">
        <v>1652</v>
      </c>
      <c r="D132" s="164" t="s">
        <v>1787</v>
      </c>
      <c r="E132" s="259" t="s">
        <v>7896</v>
      </c>
      <c r="F132" s="265" t="s">
        <v>3303</v>
      </c>
      <c r="G132" s="164" t="s">
        <v>7940</v>
      </c>
      <c r="H132" s="164"/>
      <c r="I132" s="164"/>
      <c r="J132" s="294" t="s">
        <v>7879</v>
      </c>
      <c r="K132" s="132" t="s">
        <v>2064</v>
      </c>
      <c r="L132" s="132"/>
      <c r="M132" s="164" t="s">
        <v>7941</v>
      </c>
      <c r="N132" s="164"/>
      <c r="O132" s="164">
        <v>25.2</v>
      </c>
      <c r="P132" s="192"/>
      <c r="Q132" s="163">
        <v>562060.80000000005</v>
      </c>
      <c r="R132" s="163"/>
      <c r="S132" s="163"/>
      <c r="T132" s="163"/>
      <c r="U132" s="163"/>
      <c r="V132" s="163"/>
      <c r="W132" s="163"/>
      <c r="X132" s="164" t="s">
        <v>1998</v>
      </c>
      <c r="Y132" s="164" t="s">
        <v>2638</v>
      </c>
    </row>
    <row r="133" spans="1:25" ht="51" x14ac:dyDescent="0.25">
      <c r="A133" s="97">
        <f t="shared" si="2"/>
        <v>132</v>
      </c>
      <c r="B133" s="191"/>
      <c r="C133" s="191" t="s">
        <v>1652</v>
      </c>
      <c r="D133" s="164" t="s">
        <v>1787</v>
      </c>
      <c r="E133" s="259" t="s">
        <v>7896</v>
      </c>
      <c r="F133" s="265" t="s">
        <v>3304</v>
      </c>
      <c r="G133" s="164" t="s">
        <v>7942</v>
      </c>
      <c r="H133" s="164"/>
      <c r="I133" s="164"/>
      <c r="J133" s="294" t="s">
        <v>7879</v>
      </c>
      <c r="K133" s="132" t="s">
        <v>2064</v>
      </c>
      <c r="L133" s="132"/>
      <c r="M133" s="164" t="s">
        <v>7943</v>
      </c>
      <c r="N133" s="164"/>
      <c r="O133" s="164">
        <v>19.2</v>
      </c>
      <c r="P133" s="192"/>
      <c r="Q133" s="163">
        <v>428236.79999999999</v>
      </c>
      <c r="R133" s="163"/>
      <c r="S133" s="163"/>
      <c r="T133" s="163"/>
      <c r="U133" s="163"/>
      <c r="V133" s="163"/>
      <c r="W133" s="163"/>
      <c r="X133" s="164" t="s">
        <v>1998</v>
      </c>
      <c r="Y133" s="164" t="s">
        <v>2638</v>
      </c>
    </row>
    <row r="134" spans="1:25" ht="51" x14ac:dyDescent="0.25">
      <c r="A134" s="97">
        <f t="shared" si="2"/>
        <v>133</v>
      </c>
      <c r="B134" s="191"/>
      <c r="C134" s="191" t="s">
        <v>1652</v>
      </c>
      <c r="D134" s="164" t="s">
        <v>1787</v>
      </c>
      <c r="E134" s="259" t="s">
        <v>7896</v>
      </c>
      <c r="F134" s="265" t="s">
        <v>3305</v>
      </c>
      <c r="G134" s="164" t="s">
        <v>3307</v>
      </c>
      <c r="H134" s="164"/>
      <c r="I134" s="164"/>
      <c r="J134" s="294" t="s">
        <v>7879</v>
      </c>
      <c r="K134" s="132" t="s">
        <v>2064</v>
      </c>
      <c r="L134" s="132"/>
      <c r="M134" s="164" t="s">
        <v>3306</v>
      </c>
      <c r="N134" s="164"/>
      <c r="O134" s="164">
        <v>23.3</v>
      </c>
      <c r="P134" s="192"/>
      <c r="Q134" s="267">
        <v>519683.2</v>
      </c>
      <c r="R134" s="267"/>
      <c r="S134" s="267"/>
      <c r="T134" s="267"/>
      <c r="U134" s="267"/>
      <c r="V134" s="267"/>
      <c r="W134" s="267"/>
      <c r="X134" s="164" t="s">
        <v>1998</v>
      </c>
      <c r="Y134" s="164" t="s">
        <v>2638</v>
      </c>
    </row>
    <row r="135" spans="1:25" ht="51" x14ac:dyDescent="0.25">
      <c r="A135" s="97">
        <f t="shared" si="2"/>
        <v>134</v>
      </c>
      <c r="B135" s="191"/>
      <c r="C135" s="191" t="s">
        <v>1652</v>
      </c>
      <c r="D135" s="164" t="s">
        <v>1787</v>
      </c>
      <c r="E135" s="259" t="s">
        <v>7896</v>
      </c>
      <c r="F135" s="265" t="s">
        <v>6985</v>
      </c>
      <c r="G135" s="164" t="s">
        <v>7944</v>
      </c>
      <c r="H135" s="164"/>
      <c r="I135" s="164"/>
      <c r="J135" s="294" t="s">
        <v>7879</v>
      </c>
      <c r="K135" s="132" t="s">
        <v>2064</v>
      </c>
      <c r="L135" s="132"/>
      <c r="M135" s="164" t="s">
        <v>7945</v>
      </c>
      <c r="N135" s="164"/>
      <c r="O135" s="164">
        <v>13</v>
      </c>
      <c r="P135" s="192"/>
      <c r="Q135" s="163">
        <v>345712</v>
      </c>
      <c r="R135" s="163"/>
      <c r="S135" s="163"/>
      <c r="T135" s="163"/>
      <c r="U135" s="163"/>
      <c r="V135" s="163"/>
      <c r="W135" s="163"/>
      <c r="X135" s="164" t="s">
        <v>1998</v>
      </c>
      <c r="Y135" s="164" t="s">
        <v>2638</v>
      </c>
    </row>
    <row r="136" spans="1:25" ht="51" x14ac:dyDescent="0.25">
      <c r="A136" s="97">
        <f t="shared" si="2"/>
        <v>135</v>
      </c>
      <c r="B136" s="191"/>
      <c r="C136" s="191" t="s">
        <v>1652</v>
      </c>
      <c r="D136" s="164" t="s">
        <v>1787</v>
      </c>
      <c r="E136" s="259" t="s">
        <v>7896</v>
      </c>
      <c r="F136" s="265" t="s">
        <v>7582</v>
      </c>
      <c r="G136" s="164" t="s">
        <v>7583</v>
      </c>
      <c r="H136" s="164"/>
      <c r="I136" s="164"/>
      <c r="J136" s="294" t="s">
        <v>7879</v>
      </c>
      <c r="K136" s="132" t="s">
        <v>7584</v>
      </c>
      <c r="L136" s="132"/>
      <c r="M136" s="164"/>
      <c r="N136" s="164"/>
      <c r="O136" s="164">
        <v>18.2</v>
      </c>
      <c r="P136" s="192"/>
      <c r="Q136" s="267">
        <v>591078.16</v>
      </c>
      <c r="R136" s="267"/>
      <c r="S136" s="267"/>
      <c r="T136" s="267"/>
      <c r="U136" s="267"/>
      <c r="V136" s="267"/>
      <c r="W136" s="267"/>
      <c r="X136" s="164" t="s">
        <v>1998</v>
      </c>
      <c r="Y136" s="164" t="s">
        <v>2638</v>
      </c>
    </row>
    <row r="137" spans="1:25" ht="51" x14ac:dyDescent="0.25">
      <c r="A137" s="97">
        <f t="shared" si="2"/>
        <v>136</v>
      </c>
      <c r="B137" s="191"/>
      <c r="C137" s="191" t="s">
        <v>1652</v>
      </c>
      <c r="D137" s="164" t="s">
        <v>1787</v>
      </c>
      <c r="E137" s="259" t="s">
        <v>7896</v>
      </c>
      <c r="F137" s="265" t="s">
        <v>3313</v>
      </c>
      <c r="G137" s="164" t="s">
        <v>4080</v>
      </c>
      <c r="H137" s="164"/>
      <c r="I137" s="164"/>
      <c r="J137" s="294" t="s">
        <v>7879</v>
      </c>
      <c r="K137" s="132" t="s">
        <v>3312</v>
      </c>
      <c r="L137" s="132"/>
      <c r="M137" s="164" t="s">
        <v>4312</v>
      </c>
      <c r="N137" s="164"/>
      <c r="O137" s="164">
        <v>21.8</v>
      </c>
      <c r="P137" s="192"/>
      <c r="Q137" s="163">
        <v>658125.62</v>
      </c>
      <c r="R137" s="163"/>
      <c r="S137" s="163"/>
      <c r="T137" s="163"/>
      <c r="U137" s="163"/>
      <c r="V137" s="163"/>
      <c r="W137" s="163"/>
      <c r="X137" s="164" t="s">
        <v>1998</v>
      </c>
      <c r="Y137" s="164" t="s">
        <v>2638</v>
      </c>
    </row>
    <row r="138" spans="1:25" ht="51" x14ac:dyDescent="0.25">
      <c r="A138" s="97">
        <f t="shared" si="2"/>
        <v>137</v>
      </c>
      <c r="B138" s="191"/>
      <c r="C138" s="191" t="s">
        <v>1652</v>
      </c>
      <c r="D138" s="164" t="s">
        <v>1787</v>
      </c>
      <c r="E138" s="259" t="s">
        <v>7896</v>
      </c>
      <c r="F138" s="265" t="s">
        <v>3318</v>
      </c>
      <c r="G138" s="164" t="s">
        <v>4081</v>
      </c>
      <c r="H138" s="164"/>
      <c r="I138" s="164"/>
      <c r="J138" s="294" t="s">
        <v>7879</v>
      </c>
      <c r="K138" s="132" t="s">
        <v>3317</v>
      </c>
      <c r="L138" s="132"/>
      <c r="M138" s="164" t="s">
        <v>4313</v>
      </c>
      <c r="N138" s="164"/>
      <c r="O138" s="164">
        <v>17.8</v>
      </c>
      <c r="P138" s="192"/>
      <c r="Q138" s="163">
        <v>572643.85</v>
      </c>
      <c r="R138" s="163"/>
      <c r="S138" s="163"/>
      <c r="T138" s="163"/>
      <c r="U138" s="163"/>
      <c r="V138" s="163"/>
      <c r="W138" s="163"/>
      <c r="X138" s="164" t="s">
        <v>1998</v>
      </c>
      <c r="Y138" s="164" t="s">
        <v>2638</v>
      </c>
    </row>
    <row r="139" spans="1:25" ht="51" x14ac:dyDescent="0.25">
      <c r="A139" s="97">
        <f t="shared" si="2"/>
        <v>138</v>
      </c>
      <c r="B139" s="191"/>
      <c r="C139" s="191" t="s">
        <v>1652</v>
      </c>
      <c r="D139" s="164" t="s">
        <v>1787</v>
      </c>
      <c r="E139" s="259" t="s">
        <v>7896</v>
      </c>
      <c r="F139" s="265" t="s">
        <v>3320</v>
      </c>
      <c r="G139" s="164" t="s">
        <v>4082</v>
      </c>
      <c r="H139" s="164"/>
      <c r="I139" s="164"/>
      <c r="J139" s="294" t="s">
        <v>7879</v>
      </c>
      <c r="K139" s="132" t="s">
        <v>3319</v>
      </c>
      <c r="L139" s="132"/>
      <c r="M139" s="164" t="s">
        <v>4314</v>
      </c>
      <c r="N139" s="164"/>
      <c r="O139" s="164">
        <v>7.4</v>
      </c>
      <c r="P139" s="192"/>
      <c r="Q139" s="163">
        <v>281131.26</v>
      </c>
      <c r="R139" s="163"/>
      <c r="S139" s="163"/>
      <c r="T139" s="163"/>
      <c r="U139" s="163"/>
      <c r="V139" s="163"/>
      <c r="W139" s="163"/>
      <c r="X139" s="164" t="s">
        <v>1998</v>
      </c>
      <c r="Y139" s="164" t="s">
        <v>2638</v>
      </c>
    </row>
    <row r="140" spans="1:25" ht="51" x14ac:dyDescent="0.25">
      <c r="A140" s="97">
        <f t="shared" si="2"/>
        <v>139</v>
      </c>
      <c r="B140" s="191"/>
      <c r="C140" s="191" t="s">
        <v>1652</v>
      </c>
      <c r="D140" s="164" t="s">
        <v>1787</v>
      </c>
      <c r="E140" s="259" t="s">
        <v>7896</v>
      </c>
      <c r="F140" s="265" t="s">
        <v>3322</v>
      </c>
      <c r="G140" s="164" t="s">
        <v>4083</v>
      </c>
      <c r="H140" s="164"/>
      <c r="I140" s="164"/>
      <c r="J140" s="294" t="s">
        <v>7879</v>
      </c>
      <c r="K140" s="132" t="s">
        <v>3321</v>
      </c>
      <c r="L140" s="132"/>
      <c r="M140" s="164" t="s">
        <v>4315</v>
      </c>
      <c r="N140" s="164"/>
      <c r="O140" s="164">
        <v>18</v>
      </c>
      <c r="P140" s="192"/>
      <c r="Q140" s="163">
        <v>577767.93999999994</v>
      </c>
      <c r="R140" s="163"/>
      <c r="S140" s="163"/>
      <c r="T140" s="163"/>
      <c r="U140" s="163"/>
      <c r="V140" s="163"/>
      <c r="W140" s="163"/>
      <c r="X140" s="164" t="s">
        <v>1998</v>
      </c>
      <c r="Y140" s="164" t="s">
        <v>2638</v>
      </c>
    </row>
    <row r="141" spans="1:25" ht="51" x14ac:dyDescent="0.25">
      <c r="A141" s="97">
        <f t="shared" si="2"/>
        <v>140</v>
      </c>
      <c r="B141" s="191"/>
      <c r="C141" s="191" t="s">
        <v>1652</v>
      </c>
      <c r="D141" s="164" t="s">
        <v>1787</v>
      </c>
      <c r="E141" s="259" t="s">
        <v>7896</v>
      </c>
      <c r="F141" s="265" t="s">
        <v>3323</v>
      </c>
      <c r="G141" s="258" t="s">
        <v>3325</v>
      </c>
      <c r="H141" s="258"/>
      <c r="I141" s="258"/>
      <c r="J141" s="294" t="s">
        <v>7879</v>
      </c>
      <c r="K141" s="132" t="s">
        <v>2208</v>
      </c>
      <c r="L141" s="132"/>
      <c r="M141" s="164" t="s">
        <v>3324</v>
      </c>
      <c r="N141" s="164"/>
      <c r="O141" s="164">
        <v>18.100000000000001</v>
      </c>
      <c r="P141" s="192"/>
      <c r="Q141" s="163">
        <v>582892.03</v>
      </c>
      <c r="R141" s="163"/>
      <c r="S141" s="163"/>
      <c r="T141" s="163"/>
      <c r="U141" s="163"/>
      <c r="V141" s="163"/>
      <c r="W141" s="163"/>
      <c r="X141" s="164" t="s">
        <v>1998</v>
      </c>
      <c r="Y141" s="164" t="s">
        <v>2638</v>
      </c>
    </row>
    <row r="142" spans="1:25" ht="51" x14ac:dyDescent="0.25">
      <c r="A142" s="97">
        <f t="shared" si="2"/>
        <v>141</v>
      </c>
      <c r="B142" s="191"/>
      <c r="C142" s="191" t="s">
        <v>1652</v>
      </c>
      <c r="D142" s="164" t="s">
        <v>1787</v>
      </c>
      <c r="E142" s="259" t="s">
        <v>7896</v>
      </c>
      <c r="F142" s="265" t="s">
        <v>3330</v>
      </c>
      <c r="G142" s="164" t="s">
        <v>4084</v>
      </c>
      <c r="H142" s="164"/>
      <c r="I142" s="164"/>
      <c r="J142" s="294" t="s">
        <v>7879</v>
      </c>
      <c r="K142" s="132" t="s">
        <v>3329</v>
      </c>
      <c r="L142" s="132"/>
      <c r="M142" s="164" t="s">
        <v>4316</v>
      </c>
      <c r="N142" s="164"/>
      <c r="O142" s="164">
        <v>17.5</v>
      </c>
      <c r="P142" s="192"/>
      <c r="Q142" s="163">
        <v>564457.72</v>
      </c>
      <c r="R142" s="163"/>
      <c r="S142" s="163"/>
      <c r="T142" s="163"/>
      <c r="U142" s="163"/>
      <c r="V142" s="163"/>
      <c r="W142" s="163"/>
      <c r="X142" s="164" t="s">
        <v>1998</v>
      </c>
      <c r="Y142" s="164" t="s">
        <v>2638</v>
      </c>
    </row>
    <row r="143" spans="1:25" ht="51" x14ac:dyDescent="0.25">
      <c r="A143" s="97">
        <f t="shared" si="2"/>
        <v>142</v>
      </c>
      <c r="B143" s="191"/>
      <c r="C143" s="191" t="s">
        <v>1652</v>
      </c>
      <c r="D143" s="164" t="s">
        <v>1787</v>
      </c>
      <c r="E143" s="259" t="s">
        <v>7896</v>
      </c>
      <c r="F143" s="265" t="s">
        <v>3332</v>
      </c>
      <c r="G143" s="164" t="s">
        <v>4085</v>
      </c>
      <c r="H143" s="164"/>
      <c r="I143" s="164"/>
      <c r="J143" s="294" t="s">
        <v>7879</v>
      </c>
      <c r="K143" s="132" t="s">
        <v>3331</v>
      </c>
      <c r="L143" s="132"/>
      <c r="M143" s="164" t="s">
        <v>4317</v>
      </c>
      <c r="N143" s="164"/>
      <c r="O143" s="164">
        <v>24.2</v>
      </c>
      <c r="P143" s="192"/>
      <c r="Q143" s="163">
        <v>848343.1</v>
      </c>
      <c r="R143" s="163"/>
      <c r="S143" s="163"/>
      <c r="T143" s="163"/>
      <c r="U143" s="163"/>
      <c r="V143" s="163"/>
      <c r="W143" s="163"/>
      <c r="X143" s="164" t="s">
        <v>1998</v>
      </c>
      <c r="Y143" s="164" t="s">
        <v>2638</v>
      </c>
    </row>
    <row r="144" spans="1:25" ht="51" x14ac:dyDescent="0.25">
      <c r="A144" s="97">
        <f t="shared" si="2"/>
        <v>143</v>
      </c>
      <c r="B144" s="191"/>
      <c r="C144" s="191" t="s">
        <v>1652</v>
      </c>
      <c r="D144" s="164" t="s">
        <v>1787</v>
      </c>
      <c r="E144" s="259" t="s">
        <v>7896</v>
      </c>
      <c r="F144" s="265" t="s">
        <v>3334</v>
      </c>
      <c r="G144" s="164" t="s">
        <v>3336</v>
      </c>
      <c r="H144" s="164"/>
      <c r="I144" s="164"/>
      <c r="J144" s="294" t="s">
        <v>7879</v>
      </c>
      <c r="K144" s="132" t="s">
        <v>3333</v>
      </c>
      <c r="L144" s="132"/>
      <c r="M144" s="11" t="s">
        <v>3335</v>
      </c>
      <c r="N144" s="11"/>
      <c r="O144" s="164">
        <v>17.899999999999999</v>
      </c>
      <c r="P144" s="192"/>
      <c r="Q144" s="163">
        <v>577705.9</v>
      </c>
      <c r="R144" s="163"/>
      <c r="S144" s="163"/>
      <c r="T144" s="163"/>
      <c r="U144" s="163"/>
      <c r="V144" s="163"/>
      <c r="W144" s="163"/>
      <c r="X144" s="164" t="s">
        <v>1998</v>
      </c>
      <c r="Y144" s="164" t="s">
        <v>1791</v>
      </c>
    </row>
    <row r="145" spans="1:25" ht="51" x14ac:dyDescent="0.25">
      <c r="A145" s="97">
        <f t="shared" si="2"/>
        <v>144</v>
      </c>
      <c r="B145" s="191"/>
      <c r="C145" s="191" t="s">
        <v>1652</v>
      </c>
      <c r="D145" s="164" t="s">
        <v>1787</v>
      </c>
      <c r="E145" s="259" t="s">
        <v>7896</v>
      </c>
      <c r="F145" s="265" t="s">
        <v>3338</v>
      </c>
      <c r="G145" s="164" t="s">
        <v>4086</v>
      </c>
      <c r="H145" s="164"/>
      <c r="I145" s="164"/>
      <c r="J145" s="294" t="s">
        <v>7879</v>
      </c>
      <c r="K145" s="132" t="s">
        <v>3337</v>
      </c>
      <c r="L145" s="132"/>
      <c r="M145" s="164" t="s">
        <v>4318</v>
      </c>
      <c r="N145" s="164"/>
      <c r="O145" s="164">
        <v>18</v>
      </c>
      <c r="P145" s="192"/>
      <c r="Q145" s="163">
        <v>577767.93999999994</v>
      </c>
      <c r="R145" s="163"/>
      <c r="S145" s="163"/>
      <c r="T145" s="163"/>
      <c r="U145" s="163"/>
      <c r="V145" s="163"/>
      <c r="W145" s="163"/>
      <c r="X145" s="164" t="s">
        <v>1998</v>
      </c>
      <c r="Y145" s="164" t="s">
        <v>2638</v>
      </c>
    </row>
    <row r="146" spans="1:25" ht="51" x14ac:dyDescent="0.25">
      <c r="A146" s="97">
        <f t="shared" si="2"/>
        <v>145</v>
      </c>
      <c r="B146" s="191"/>
      <c r="C146" s="191" t="s">
        <v>1652</v>
      </c>
      <c r="D146" s="164" t="s">
        <v>1787</v>
      </c>
      <c r="E146" s="259" t="s">
        <v>7896</v>
      </c>
      <c r="F146" s="265" t="s">
        <v>3340</v>
      </c>
      <c r="G146" s="164" t="s">
        <v>4087</v>
      </c>
      <c r="H146" s="164"/>
      <c r="I146" s="164"/>
      <c r="J146" s="294" t="s">
        <v>7879</v>
      </c>
      <c r="K146" s="132" t="s">
        <v>3339</v>
      </c>
      <c r="L146" s="132"/>
      <c r="M146" s="164" t="s">
        <v>4319</v>
      </c>
      <c r="N146" s="164"/>
      <c r="O146" s="164">
        <v>9.5</v>
      </c>
      <c r="P146" s="192"/>
      <c r="Q146" s="163">
        <v>344494.94</v>
      </c>
      <c r="R146" s="163"/>
      <c r="S146" s="163"/>
      <c r="T146" s="163"/>
      <c r="U146" s="163"/>
      <c r="V146" s="163"/>
      <c r="W146" s="163"/>
      <c r="X146" s="164" t="s">
        <v>1998</v>
      </c>
      <c r="Y146" s="164" t="s">
        <v>2638</v>
      </c>
    </row>
    <row r="147" spans="1:25" ht="51" x14ac:dyDescent="0.25">
      <c r="A147" s="97">
        <f t="shared" si="2"/>
        <v>146</v>
      </c>
      <c r="B147" s="191"/>
      <c r="C147" s="191" t="s">
        <v>1652</v>
      </c>
      <c r="D147" s="164" t="s">
        <v>1787</v>
      </c>
      <c r="E147" s="259" t="s">
        <v>7896</v>
      </c>
      <c r="F147" s="265" t="s">
        <v>3342</v>
      </c>
      <c r="G147" s="164" t="s">
        <v>4088</v>
      </c>
      <c r="H147" s="164"/>
      <c r="I147" s="164"/>
      <c r="J147" s="294" t="s">
        <v>7879</v>
      </c>
      <c r="K147" s="132" t="s">
        <v>3341</v>
      </c>
      <c r="L147" s="132"/>
      <c r="M147" s="164" t="s">
        <v>4320</v>
      </c>
      <c r="N147" s="164"/>
      <c r="O147" s="164">
        <v>18.3</v>
      </c>
      <c r="P147" s="192"/>
      <c r="Q147" s="163">
        <v>587954.06999999995</v>
      </c>
      <c r="R147" s="163"/>
      <c r="S147" s="163"/>
      <c r="T147" s="163"/>
      <c r="U147" s="163"/>
      <c r="V147" s="163"/>
      <c r="W147" s="163"/>
      <c r="X147" s="164" t="s">
        <v>1998</v>
      </c>
      <c r="Y147" s="164" t="s">
        <v>2638</v>
      </c>
    </row>
    <row r="148" spans="1:25" ht="51" x14ac:dyDescent="0.25">
      <c r="A148" s="97">
        <f t="shared" si="2"/>
        <v>147</v>
      </c>
      <c r="B148" s="191"/>
      <c r="C148" s="191" t="s">
        <v>1652</v>
      </c>
      <c r="D148" s="164" t="s">
        <v>1787</v>
      </c>
      <c r="E148" s="259" t="s">
        <v>7896</v>
      </c>
      <c r="F148" s="265" t="s">
        <v>3344</v>
      </c>
      <c r="G148" s="164" t="s">
        <v>4089</v>
      </c>
      <c r="H148" s="164"/>
      <c r="I148" s="164"/>
      <c r="J148" s="294" t="s">
        <v>7879</v>
      </c>
      <c r="K148" s="132" t="s">
        <v>3343</v>
      </c>
      <c r="L148" s="132"/>
      <c r="M148" s="164" t="s">
        <v>4321</v>
      </c>
      <c r="N148" s="164"/>
      <c r="O148" s="164">
        <v>39</v>
      </c>
      <c r="P148" s="192"/>
      <c r="Q148" s="163">
        <v>1086797.2</v>
      </c>
      <c r="R148" s="163"/>
      <c r="S148" s="163"/>
      <c r="T148" s="163"/>
      <c r="U148" s="163"/>
      <c r="V148" s="163"/>
      <c r="W148" s="163"/>
      <c r="X148" s="164" t="s">
        <v>1998</v>
      </c>
      <c r="Y148" s="164" t="s">
        <v>2638</v>
      </c>
    </row>
    <row r="149" spans="1:25" ht="51" x14ac:dyDescent="0.25">
      <c r="A149" s="97">
        <f t="shared" si="2"/>
        <v>148</v>
      </c>
      <c r="B149" s="191"/>
      <c r="C149" s="191" t="s">
        <v>1652</v>
      </c>
      <c r="D149" s="164" t="s">
        <v>1787</v>
      </c>
      <c r="E149" s="259" t="s">
        <v>7896</v>
      </c>
      <c r="F149" s="265" t="s">
        <v>3346</v>
      </c>
      <c r="G149" s="164" t="s">
        <v>7946</v>
      </c>
      <c r="H149" s="164"/>
      <c r="I149" s="164"/>
      <c r="J149" s="294" t="s">
        <v>7879</v>
      </c>
      <c r="K149" s="132" t="s">
        <v>3345</v>
      </c>
      <c r="L149" s="132"/>
      <c r="M149" s="164" t="s">
        <v>7947</v>
      </c>
      <c r="N149" s="164"/>
      <c r="O149" s="268">
        <v>17.8</v>
      </c>
      <c r="P149" s="192"/>
      <c r="Q149" s="163">
        <v>572643.85</v>
      </c>
      <c r="R149" s="163"/>
      <c r="S149" s="163"/>
      <c r="T149" s="163"/>
      <c r="U149" s="163"/>
      <c r="V149" s="163"/>
      <c r="W149" s="163"/>
      <c r="X149" s="164" t="s">
        <v>1998</v>
      </c>
      <c r="Y149" s="164" t="s">
        <v>2638</v>
      </c>
    </row>
    <row r="150" spans="1:25" ht="51" x14ac:dyDescent="0.25">
      <c r="A150" s="97">
        <f t="shared" si="2"/>
        <v>149</v>
      </c>
      <c r="B150" s="191"/>
      <c r="C150" s="191" t="s">
        <v>1652</v>
      </c>
      <c r="D150" s="164" t="s">
        <v>1787</v>
      </c>
      <c r="E150" s="259" t="s">
        <v>7896</v>
      </c>
      <c r="F150" s="265" t="s">
        <v>3348</v>
      </c>
      <c r="G150" s="164" t="s">
        <v>7948</v>
      </c>
      <c r="H150" s="164"/>
      <c r="I150" s="164"/>
      <c r="J150" s="294" t="s">
        <v>7879</v>
      </c>
      <c r="K150" s="132" t="s">
        <v>3347</v>
      </c>
      <c r="L150" s="132"/>
      <c r="M150" s="164" t="s">
        <v>7949</v>
      </c>
      <c r="N150" s="164"/>
      <c r="O150" s="268">
        <v>21.7</v>
      </c>
      <c r="P150" s="192"/>
      <c r="Q150" s="163">
        <v>675063.57</v>
      </c>
      <c r="R150" s="163"/>
      <c r="S150" s="163"/>
      <c r="T150" s="163"/>
      <c r="U150" s="163"/>
      <c r="V150" s="163"/>
      <c r="W150" s="163"/>
      <c r="X150" s="164" t="s">
        <v>1998</v>
      </c>
      <c r="Y150" s="164" t="s">
        <v>2638</v>
      </c>
    </row>
    <row r="151" spans="1:25" ht="51" x14ac:dyDescent="0.25">
      <c r="A151" s="97">
        <f t="shared" si="2"/>
        <v>150</v>
      </c>
      <c r="B151" s="191"/>
      <c r="C151" s="191" t="s">
        <v>1652</v>
      </c>
      <c r="D151" s="164" t="s">
        <v>1787</v>
      </c>
      <c r="E151" s="259" t="s">
        <v>7896</v>
      </c>
      <c r="F151" s="265" t="s">
        <v>3349</v>
      </c>
      <c r="G151" s="164" t="s">
        <v>4090</v>
      </c>
      <c r="H151" s="164"/>
      <c r="I151" s="164"/>
      <c r="J151" s="294" t="s">
        <v>7879</v>
      </c>
      <c r="K151" s="132" t="s">
        <v>3331</v>
      </c>
      <c r="L151" s="132"/>
      <c r="M151" s="164" t="s">
        <v>4322</v>
      </c>
      <c r="N151" s="164"/>
      <c r="O151" s="268">
        <v>17.600000000000001</v>
      </c>
      <c r="P151" s="192"/>
      <c r="Q151" s="163">
        <v>616976.80000000005</v>
      </c>
      <c r="R151" s="163"/>
      <c r="S151" s="163"/>
      <c r="T151" s="163"/>
      <c r="U151" s="163"/>
      <c r="V151" s="163"/>
      <c r="W151" s="163"/>
      <c r="X151" s="164" t="s">
        <v>1998</v>
      </c>
      <c r="Y151" s="164" t="s">
        <v>2638</v>
      </c>
    </row>
    <row r="152" spans="1:25" ht="51" x14ac:dyDescent="0.25">
      <c r="A152" s="97">
        <f t="shared" si="2"/>
        <v>151</v>
      </c>
      <c r="B152" s="191"/>
      <c r="C152" s="191" t="s">
        <v>1652</v>
      </c>
      <c r="D152" s="164" t="s">
        <v>1787</v>
      </c>
      <c r="E152" s="259" t="s">
        <v>7896</v>
      </c>
      <c r="F152" s="265" t="s">
        <v>3351</v>
      </c>
      <c r="G152" s="164" t="s">
        <v>4091</v>
      </c>
      <c r="H152" s="164"/>
      <c r="I152" s="164"/>
      <c r="J152" s="294" t="s">
        <v>7879</v>
      </c>
      <c r="K152" s="132" t="s">
        <v>3350</v>
      </c>
      <c r="L152" s="132"/>
      <c r="M152" s="164" t="s">
        <v>4323</v>
      </c>
      <c r="N152" s="164"/>
      <c r="O152" s="268">
        <v>23.5</v>
      </c>
      <c r="P152" s="192"/>
      <c r="Q152" s="163">
        <v>718180.37</v>
      </c>
      <c r="R152" s="163"/>
      <c r="S152" s="163"/>
      <c r="T152" s="163"/>
      <c r="U152" s="163"/>
      <c r="V152" s="163"/>
      <c r="W152" s="163"/>
      <c r="X152" s="164" t="s">
        <v>1998</v>
      </c>
      <c r="Y152" s="164" t="s">
        <v>2638</v>
      </c>
    </row>
    <row r="153" spans="1:25" ht="51" x14ac:dyDescent="0.25">
      <c r="A153" s="97">
        <f t="shared" si="2"/>
        <v>152</v>
      </c>
      <c r="B153" s="191"/>
      <c r="C153" s="191" t="s">
        <v>1652</v>
      </c>
      <c r="D153" s="164" t="s">
        <v>1787</v>
      </c>
      <c r="E153" s="259" t="s">
        <v>7896</v>
      </c>
      <c r="F153" s="265" t="s">
        <v>3353</v>
      </c>
      <c r="G153" s="164" t="s">
        <v>3355</v>
      </c>
      <c r="H153" s="164"/>
      <c r="I153" s="164"/>
      <c r="J153" s="294" t="s">
        <v>7879</v>
      </c>
      <c r="K153" s="132" t="s">
        <v>3352</v>
      </c>
      <c r="L153" s="132"/>
      <c r="M153" s="11" t="s">
        <v>3354</v>
      </c>
      <c r="N153" s="11"/>
      <c r="O153" s="268">
        <v>21</v>
      </c>
      <c r="P153" s="192"/>
      <c r="Q153" s="163">
        <v>655629.26</v>
      </c>
      <c r="R153" s="163"/>
      <c r="S153" s="163"/>
      <c r="T153" s="163"/>
      <c r="U153" s="163"/>
      <c r="V153" s="163"/>
      <c r="W153" s="163"/>
      <c r="X153" s="164" t="s">
        <v>1998</v>
      </c>
      <c r="Y153" s="164" t="s">
        <v>2638</v>
      </c>
    </row>
    <row r="154" spans="1:25" ht="51" x14ac:dyDescent="0.25">
      <c r="A154" s="97">
        <f t="shared" si="2"/>
        <v>153</v>
      </c>
      <c r="B154" s="191"/>
      <c r="C154" s="191" t="s">
        <v>1652</v>
      </c>
      <c r="D154" s="164" t="s">
        <v>1787</v>
      </c>
      <c r="E154" s="259" t="s">
        <v>7896</v>
      </c>
      <c r="F154" s="265" t="s">
        <v>3356</v>
      </c>
      <c r="G154" s="164" t="s">
        <v>4092</v>
      </c>
      <c r="H154" s="164"/>
      <c r="I154" s="164"/>
      <c r="J154" s="294" t="s">
        <v>7879</v>
      </c>
      <c r="K154" s="132" t="s">
        <v>3350</v>
      </c>
      <c r="L154" s="132"/>
      <c r="M154" s="164" t="s">
        <v>4324</v>
      </c>
      <c r="N154" s="164"/>
      <c r="O154" s="268">
        <v>17.600000000000001</v>
      </c>
      <c r="P154" s="192"/>
      <c r="Q154" s="163">
        <v>573519.76</v>
      </c>
      <c r="R154" s="163"/>
      <c r="S154" s="163"/>
      <c r="T154" s="163"/>
      <c r="U154" s="163"/>
      <c r="V154" s="163"/>
      <c r="W154" s="163"/>
      <c r="X154" s="164" t="s">
        <v>1998</v>
      </c>
      <c r="Y154" s="164" t="s">
        <v>2638</v>
      </c>
    </row>
    <row r="155" spans="1:25" ht="51" x14ac:dyDescent="0.25">
      <c r="A155" s="97">
        <f t="shared" si="2"/>
        <v>154</v>
      </c>
      <c r="B155" s="191"/>
      <c r="C155" s="191" t="s">
        <v>1652</v>
      </c>
      <c r="D155" s="164" t="s">
        <v>1787</v>
      </c>
      <c r="E155" s="259" t="s">
        <v>7896</v>
      </c>
      <c r="F155" s="265" t="s">
        <v>3357</v>
      </c>
      <c r="G155" s="164" t="s">
        <v>4093</v>
      </c>
      <c r="H155" s="164"/>
      <c r="I155" s="164"/>
      <c r="J155" s="294" t="s">
        <v>7879</v>
      </c>
      <c r="K155" s="132" t="s">
        <v>3331</v>
      </c>
      <c r="L155" s="132"/>
      <c r="M155" s="164" t="s">
        <v>4325</v>
      </c>
      <c r="N155" s="164"/>
      <c r="O155" s="268">
        <v>41.4</v>
      </c>
      <c r="P155" s="192"/>
      <c r="Q155" s="163">
        <v>1465224.25</v>
      </c>
      <c r="R155" s="163"/>
      <c r="S155" s="163"/>
      <c r="T155" s="163"/>
      <c r="U155" s="163"/>
      <c r="V155" s="163"/>
      <c r="W155" s="163"/>
      <c r="X155" s="164" t="s">
        <v>1998</v>
      </c>
      <c r="Y155" s="164" t="s">
        <v>2638</v>
      </c>
    </row>
    <row r="156" spans="1:25" ht="51" x14ac:dyDescent="0.25">
      <c r="A156" s="97">
        <f t="shared" si="2"/>
        <v>155</v>
      </c>
      <c r="B156" s="191"/>
      <c r="C156" s="191" t="s">
        <v>1652</v>
      </c>
      <c r="D156" s="164" t="s">
        <v>1787</v>
      </c>
      <c r="E156" s="259" t="s">
        <v>7896</v>
      </c>
      <c r="F156" s="265" t="s">
        <v>3358</v>
      </c>
      <c r="G156" s="164" t="s">
        <v>4094</v>
      </c>
      <c r="H156" s="164"/>
      <c r="I156" s="164"/>
      <c r="J156" s="294" t="s">
        <v>7879</v>
      </c>
      <c r="K156" s="132" t="s">
        <v>3331</v>
      </c>
      <c r="L156" s="132"/>
      <c r="M156" s="164" t="s">
        <v>4326</v>
      </c>
      <c r="N156" s="164"/>
      <c r="O156" s="268">
        <v>17.399999999999999</v>
      </c>
      <c r="P156" s="192"/>
      <c r="Q156" s="163">
        <v>609965.69999999995</v>
      </c>
      <c r="R156" s="163"/>
      <c r="S156" s="163"/>
      <c r="T156" s="163"/>
      <c r="U156" s="163"/>
      <c r="V156" s="163"/>
      <c r="W156" s="163"/>
      <c r="X156" s="164" t="s">
        <v>1998</v>
      </c>
      <c r="Y156" s="164" t="s">
        <v>2638</v>
      </c>
    </row>
    <row r="157" spans="1:25" ht="51" x14ac:dyDescent="0.25">
      <c r="A157" s="97">
        <f t="shared" si="2"/>
        <v>156</v>
      </c>
      <c r="B157" s="191"/>
      <c r="C157" s="191" t="s">
        <v>1652</v>
      </c>
      <c r="D157" s="164" t="s">
        <v>1787</v>
      </c>
      <c r="E157" s="259" t="s">
        <v>7896</v>
      </c>
      <c r="F157" s="265" t="s">
        <v>3359</v>
      </c>
      <c r="G157" s="164" t="s">
        <v>3361</v>
      </c>
      <c r="H157" s="164"/>
      <c r="I157" s="164"/>
      <c r="J157" s="294" t="s">
        <v>7879</v>
      </c>
      <c r="K157" s="132" t="s">
        <v>3139</v>
      </c>
      <c r="L157" s="132"/>
      <c r="M157" s="164" t="s">
        <v>3360</v>
      </c>
      <c r="N157" s="164"/>
      <c r="O157" s="63">
        <v>22</v>
      </c>
      <c r="P157" s="192"/>
      <c r="Q157" s="163">
        <v>428905.92</v>
      </c>
      <c r="R157" s="163"/>
      <c r="S157" s="163"/>
      <c r="T157" s="163"/>
      <c r="U157" s="163"/>
      <c r="V157" s="163"/>
      <c r="W157" s="163"/>
      <c r="X157" s="164" t="s">
        <v>1998</v>
      </c>
      <c r="Y157" s="164" t="s">
        <v>2638</v>
      </c>
    </row>
    <row r="158" spans="1:25" ht="51" x14ac:dyDescent="0.25">
      <c r="A158" s="97">
        <f t="shared" si="2"/>
        <v>157</v>
      </c>
      <c r="B158" s="191"/>
      <c r="C158" s="191" t="s">
        <v>1652</v>
      </c>
      <c r="D158" s="164" t="s">
        <v>1787</v>
      </c>
      <c r="E158" s="259" t="s">
        <v>7896</v>
      </c>
      <c r="F158" s="265" t="s">
        <v>3362</v>
      </c>
      <c r="G158" s="164" t="s">
        <v>7950</v>
      </c>
      <c r="H158" s="164"/>
      <c r="I158" s="164"/>
      <c r="J158" s="294" t="s">
        <v>7879</v>
      </c>
      <c r="K158" s="132" t="s">
        <v>3139</v>
      </c>
      <c r="L158" s="132"/>
      <c r="M158" s="164" t="s">
        <v>7951</v>
      </c>
      <c r="N158" s="164"/>
      <c r="O158" s="268">
        <v>15.73</v>
      </c>
      <c r="P158" s="192"/>
      <c r="Q158" s="163">
        <v>350841.92</v>
      </c>
      <c r="R158" s="163"/>
      <c r="S158" s="163"/>
      <c r="T158" s="163"/>
      <c r="U158" s="163"/>
      <c r="V158" s="163"/>
      <c r="W158" s="163"/>
      <c r="X158" s="164" t="s">
        <v>1998</v>
      </c>
      <c r="Y158" s="164" t="s">
        <v>2638</v>
      </c>
    </row>
    <row r="159" spans="1:25" ht="51" x14ac:dyDescent="0.25">
      <c r="A159" s="97">
        <f t="shared" si="2"/>
        <v>158</v>
      </c>
      <c r="B159" s="191"/>
      <c r="C159" s="191" t="s">
        <v>1652</v>
      </c>
      <c r="D159" s="164" t="s">
        <v>1787</v>
      </c>
      <c r="E159" s="259" t="s">
        <v>7896</v>
      </c>
      <c r="F159" s="265" t="s">
        <v>3363</v>
      </c>
      <c r="G159" s="164" t="s">
        <v>3364</v>
      </c>
      <c r="H159" s="164"/>
      <c r="I159" s="164"/>
      <c r="J159" s="294" t="s">
        <v>7879</v>
      </c>
      <c r="K159" s="132" t="s">
        <v>3139</v>
      </c>
      <c r="L159" s="132"/>
      <c r="M159" s="164" t="s">
        <v>7952</v>
      </c>
      <c r="N159" s="164"/>
      <c r="O159" s="268">
        <v>25.03</v>
      </c>
      <c r="P159" s="192"/>
      <c r="Q159" s="163">
        <v>558269.12</v>
      </c>
      <c r="R159" s="163"/>
      <c r="S159" s="163"/>
      <c r="T159" s="163"/>
      <c r="U159" s="163"/>
      <c r="V159" s="163"/>
      <c r="W159" s="163"/>
      <c r="X159" s="164" t="s">
        <v>1998</v>
      </c>
      <c r="Y159" s="164" t="s">
        <v>2638</v>
      </c>
    </row>
    <row r="160" spans="1:25" ht="51" x14ac:dyDescent="0.25">
      <c r="A160" s="97">
        <f t="shared" si="2"/>
        <v>159</v>
      </c>
      <c r="B160" s="200"/>
      <c r="C160" s="191" t="s">
        <v>1652</v>
      </c>
      <c r="D160" s="164" t="s">
        <v>1787</v>
      </c>
      <c r="E160" s="259" t="s">
        <v>7896</v>
      </c>
      <c r="F160" s="265" t="s">
        <v>6862</v>
      </c>
      <c r="G160" s="164" t="s">
        <v>6861</v>
      </c>
      <c r="H160" s="59"/>
      <c r="I160" s="164"/>
      <c r="J160" s="294" t="s">
        <v>7879</v>
      </c>
      <c r="K160" s="132" t="s">
        <v>6863</v>
      </c>
      <c r="L160" s="268"/>
      <c r="M160" s="164" t="s">
        <v>6864</v>
      </c>
      <c r="N160" s="164"/>
      <c r="O160" s="268">
        <v>62</v>
      </c>
      <c r="P160" s="268"/>
      <c r="Q160" s="163">
        <v>7488799.7000000002</v>
      </c>
      <c r="R160" s="268"/>
      <c r="S160" s="268"/>
      <c r="T160" s="268"/>
      <c r="U160" s="268"/>
      <c r="V160" s="268"/>
      <c r="W160" s="268"/>
      <c r="X160" s="164" t="s">
        <v>1998</v>
      </c>
      <c r="Y160" s="164" t="s">
        <v>1791</v>
      </c>
    </row>
    <row r="161" spans="1:25" ht="51" x14ac:dyDescent="0.25">
      <c r="A161" s="97">
        <f t="shared" si="2"/>
        <v>160</v>
      </c>
      <c r="B161" s="200"/>
      <c r="C161" s="191" t="s">
        <v>1652</v>
      </c>
      <c r="D161" s="164" t="s">
        <v>1787</v>
      </c>
      <c r="E161" s="259" t="s">
        <v>7896</v>
      </c>
      <c r="F161" s="265" t="s">
        <v>6867</v>
      </c>
      <c r="G161" s="164" t="s">
        <v>6869</v>
      </c>
      <c r="H161" s="59"/>
      <c r="I161" s="164"/>
      <c r="J161" s="294" t="s">
        <v>7879</v>
      </c>
      <c r="K161" s="132" t="s">
        <v>6866</v>
      </c>
      <c r="L161" s="268"/>
      <c r="M161" s="164" t="s">
        <v>6868</v>
      </c>
      <c r="N161" s="164"/>
      <c r="O161" s="268">
        <v>70.3</v>
      </c>
      <c r="P161" s="268"/>
      <c r="Q161" s="163">
        <v>3270088</v>
      </c>
      <c r="R161" s="268"/>
      <c r="S161" s="268"/>
      <c r="T161" s="268"/>
      <c r="U161" s="268"/>
      <c r="V161" s="268"/>
      <c r="W161" s="268"/>
      <c r="X161" s="164" t="s">
        <v>1998</v>
      </c>
      <c r="Y161" s="164" t="s">
        <v>1791</v>
      </c>
    </row>
    <row r="162" spans="1:25" ht="51" x14ac:dyDescent="0.25">
      <c r="A162" s="97">
        <f t="shared" si="2"/>
        <v>161</v>
      </c>
      <c r="B162" s="200"/>
      <c r="C162" s="191" t="s">
        <v>1652</v>
      </c>
      <c r="D162" s="164" t="s">
        <v>1787</v>
      </c>
      <c r="E162" s="259" t="s">
        <v>7896</v>
      </c>
      <c r="F162" s="265" t="s">
        <v>6871</v>
      </c>
      <c r="G162" s="164" t="s">
        <v>6873</v>
      </c>
      <c r="H162" s="59"/>
      <c r="I162" s="164"/>
      <c r="J162" s="294" t="s">
        <v>7879</v>
      </c>
      <c r="K162" s="132" t="s">
        <v>6870</v>
      </c>
      <c r="L162" s="268"/>
      <c r="M162" s="164" t="s">
        <v>6872</v>
      </c>
      <c r="N162" s="164"/>
      <c r="O162" s="268">
        <v>17.399999999999999</v>
      </c>
      <c r="P162" s="268"/>
      <c r="Q162" s="163">
        <v>562395.68000000005</v>
      </c>
      <c r="R162" s="59" t="s">
        <v>6865</v>
      </c>
      <c r="S162" s="268"/>
      <c r="T162" s="268"/>
      <c r="U162" s="268"/>
      <c r="V162" s="268"/>
      <c r="W162" s="268"/>
      <c r="X162" s="164" t="s">
        <v>1998</v>
      </c>
      <c r="Y162" s="164" t="s">
        <v>1791</v>
      </c>
    </row>
    <row r="163" spans="1:25" ht="51" x14ac:dyDescent="0.25">
      <c r="A163" s="97">
        <f t="shared" si="2"/>
        <v>162</v>
      </c>
      <c r="B163" s="200"/>
      <c r="C163" s="191" t="s">
        <v>1652</v>
      </c>
      <c r="D163" s="164" t="s">
        <v>1787</v>
      </c>
      <c r="E163" s="259" t="s">
        <v>7896</v>
      </c>
      <c r="F163" s="265" t="s">
        <v>6885</v>
      </c>
      <c r="G163" s="268" t="s">
        <v>6887</v>
      </c>
      <c r="H163" s="59"/>
      <c r="I163" s="164"/>
      <c r="J163" s="294" t="s">
        <v>7879</v>
      </c>
      <c r="K163" s="132" t="s">
        <v>6884</v>
      </c>
      <c r="L163" s="268"/>
      <c r="M163" s="164" t="s">
        <v>6886</v>
      </c>
      <c r="N163" s="164"/>
      <c r="O163" s="268">
        <v>48.4</v>
      </c>
      <c r="P163" s="268"/>
      <c r="Q163" s="163">
        <v>3880073</v>
      </c>
      <c r="R163" s="59"/>
      <c r="S163" s="268"/>
      <c r="T163" s="268"/>
      <c r="U163" s="268"/>
      <c r="V163" s="268"/>
      <c r="W163" s="268"/>
      <c r="X163" s="164" t="s">
        <v>1998</v>
      </c>
      <c r="Y163" s="164" t="s">
        <v>1791</v>
      </c>
    </row>
    <row r="164" spans="1:25" ht="51" x14ac:dyDescent="0.25">
      <c r="A164" s="97">
        <f t="shared" si="2"/>
        <v>163</v>
      </c>
      <c r="B164" s="200"/>
      <c r="C164" s="191" t="s">
        <v>1652</v>
      </c>
      <c r="D164" s="164" t="s">
        <v>1787</v>
      </c>
      <c r="E164" s="259" t="s">
        <v>7896</v>
      </c>
      <c r="F164" s="265" t="s">
        <v>6875</v>
      </c>
      <c r="G164" s="268" t="s">
        <v>6877</v>
      </c>
      <c r="H164" s="59"/>
      <c r="I164" s="164"/>
      <c r="J164" s="294" t="s">
        <v>7879</v>
      </c>
      <c r="K164" s="132" t="s">
        <v>6874</v>
      </c>
      <c r="L164" s="268"/>
      <c r="M164" s="164" t="s">
        <v>6876</v>
      </c>
      <c r="N164" s="164"/>
      <c r="O164" s="268">
        <v>62.8</v>
      </c>
      <c r="P164" s="268"/>
      <c r="Q164" s="163">
        <v>3263400</v>
      </c>
      <c r="R164" s="59"/>
      <c r="S164" s="268"/>
      <c r="T164" s="268"/>
      <c r="U164" s="268"/>
      <c r="V164" s="268"/>
      <c r="W164" s="268"/>
      <c r="X164" s="164" t="s">
        <v>1998</v>
      </c>
      <c r="Y164" s="164" t="s">
        <v>1791</v>
      </c>
    </row>
    <row r="165" spans="1:25" ht="51" x14ac:dyDescent="0.25">
      <c r="A165" s="97">
        <f t="shared" si="2"/>
        <v>164</v>
      </c>
      <c r="B165" s="200"/>
      <c r="C165" s="191" t="s">
        <v>1652</v>
      </c>
      <c r="D165" s="164" t="s">
        <v>1787</v>
      </c>
      <c r="E165" s="259" t="s">
        <v>7896</v>
      </c>
      <c r="F165" s="265" t="s">
        <v>6878</v>
      </c>
      <c r="G165" s="268" t="s">
        <v>6879</v>
      </c>
      <c r="H165" s="59"/>
      <c r="I165" s="164"/>
      <c r="J165" s="294" t="s">
        <v>7879</v>
      </c>
      <c r="K165" s="132" t="s">
        <v>6874</v>
      </c>
      <c r="L165" s="268"/>
      <c r="M165" s="164" t="s">
        <v>6880</v>
      </c>
      <c r="N165" s="164"/>
      <c r="O165" s="267">
        <v>51.2</v>
      </c>
      <c r="P165" s="268"/>
      <c r="Q165" s="163">
        <v>2802400</v>
      </c>
      <c r="R165" s="59"/>
      <c r="S165" s="268"/>
      <c r="T165" s="268"/>
      <c r="U165" s="268"/>
      <c r="V165" s="268"/>
      <c r="W165" s="268"/>
      <c r="X165" s="164" t="s">
        <v>1998</v>
      </c>
      <c r="Y165" s="164" t="s">
        <v>1791</v>
      </c>
    </row>
    <row r="166" spans="1:25" ht="51" x14ac:dyDescent="0.25">
      <c r="A166" s="97">
        <f t="shared" si="2"/>
        <v>165</v>
      </c>
      <c r="B166" s="200"/>
      <c r="C166" s="191" t="s">
        <v>1652</v>
      </c>
      <c r="D166" s="164" t="s">
        <v>1787</v>
      </c>
      <c r="E166" s="259" t="s">
        <v>7896</v>
      </c>
      <c r="F166" s="265" t="s">
        <v>6892</v>
      </c>
      <c r="G166" s="164" t="s">
        <v>6895</v>
      </c>
      <c r="H166" s="59"/>
      <c r="I166" s="164"/>
      <c r="J166" s="294" t="s">
        <v>7879</v>
      </c>
      <c r="K166" s="132" t="s">
        <v>6893</v>
      </c>
      <c r="L166" s="268"/>
      <c r="M166" s="164" t="s">
        <v>6894</v>
      </c>
      <c r="N166" s="164"/>
      <c r="O166" s="267">
        <v>69.8</v>
      </c>
      <c r="P166" s="268"/>
      <c r="Q166" s="163">
        <v>3625400</v>
      </c>
      <c r="R166" s="59"/>
      <c r="S166" s="268"/>
      <c r="T166" s="268"/>
      <c r="U166" s="268"/>
      <c r="V166" s="268"/>
      <c r="W166" s="268"/>
      <c r="X166" s="164" t="s">
        <v>1998</v>
      </c>
      <c r="Y166" s="164" t="s">
        <v>1791</v>
      </c>
    </row>
    <row r="167" spans="1:25" ht="51" x14ac:dyDescent="0.25">
      <c r="A167" s="97">
        <f t="shared" si="2"/>
        <v>166</v>
      </c>
      <c r="B167" s="200"/>
      <c r="C167" s="191" t="s">
        <v>1652</v>
      </c>
      <c r="D167" s="164" t="s">
        <v>1787</v>
      </c>
      <c r="E167" s="259" t="s">
        <v>7896</v>
      </c>
      <c r="F167" s="265" t="s">
        <v>6900</v>
      </c>
      <c r="G167" s="164" t="s">
        <v>6903</v>
      </c>
      <c r="H167" s="59"/>
      <c r="I167" s="164"/>
      <c r="J167" s="294" t="s">
        <v>7879</v>
      </c>
      <c r="K167" s="132" t="s">
        <v>6901</v>
      </c>
      <c r="L167" s="268"/>
      <c r="M167" s="164" t="s">
        <v>6902</v>
      </c>
      <c r="N167" s="164"/>
      <c r="O167" s="164">
        <v>49.6</v>
      </c>
      <c r="P167" s="268"/>
      <c r="Q167" s="163">
        <v>2715400</v>
      </c>
      <c r="R167" s="59"/>
      <c r="S167" s="268"/>
      <c r="T167" s="268"/>
      <c r="U167" s="268"/>
      <c r="V167" s="268"/>
      <c r="W167" s="268"/>
      <c r="X167" s="164" t="s">
        <v>1998</v>
      </c>
      <c r="Y167" s="164" t="s">
        <v>1791</v>
      </c>
    </row>
    <row r="168" spans="1:25" ht="51" x14ac:dyDescent="0.25">
      <c r="A168" s="97">
        <f t="shared" si="2"/>
        <v>167</v>
      </c>
      <c r="B168" s="200"/>
      <c r="C168" s="191" t="s">
        <v>1652</v>
      </c>
      <c r="D168" s="164" t="s">
        <v>1787</v>
      </c>
      <c r="E168" s="259" t="s">
        <v>7896</v>
      </c>
      <c r="F168" s="265" t="s">
        <v>6910</v>
      </c>
      <c r="G168" s="268" t="s">
        <v>6912</v>
      </c>
      <c r="H168" s="59"/>
      <c r="I168" s="268"/>
      <c r="J168" s="294" t="s">
        <v>7879</v>
      </c>
      <c r="K168" s="132" t="s">
        <v>6909</v>
      </c>
      <c r="L168" s="268"/>
      <c r="M168" s="164" t="s">
        <v>6911</v>
      </c>
      <c r="N168" s="164"/>
      <c r="O168" s="268">
        <v>70</v>
      </c>
      <c r="P168" s="268"/>
      <c r="Q168" s="267">
        <v>3865160</v>
      </c>
      <c r="R168" s="59"/>
      <c r="S168" s="268"/>
      <c r="T168" s="268"/>
      <c r="U168" s="268"/>
      <c r="V168" s="268"/>
      <c r="W168" s="268"/>
      <c r="X168" s="164" t="s">
        <v>1998</v>
      </c>
      <c r="Y168" s="164" t="s">
        <v>1791</v>
      </c>
    </row>
    <row r="169" spans="1:25" ht="51" x14ac:dyDescent="0.25">
      <c r="A169" s="97">
        <f t="shared" si="2"/>
        <v>168</v>
      </c>
      <c r="B169" s="200"/>
      <c r="C169" s="191" t="s">
        <v>1652</v>
      </c>
      <c r="D169" s="164" t="s">
        <v>1787</v>
      </c>
      <c r="E169" s="259" t="s">
        <v>7896</v>
      </c>
      <c r="F169" s="265" t="s">
        <v>6913</v>
      </c>
      <c r="G169" s="268" t="s">
        <v>6915</v>
      </c>
      <c r="H169" s="59"/>
      <c r="I169" s="164"/>
      <c r="J169" s="294" t="s">
        <v>7879</v>
      </c>
      <c r="K169" s="132" t="s">
        <v>6909</v>
      </c>
      <c r="L169" s="268"/>
      <c r="M169" s="164" t="s">
        <v>6914</v>
      </c>
      <c r="N169" s="164"/>
      <c r="O169" s="267">
        <v>31.8</v>
      </c>
      <c r="P169" s="268"/>
      <c r="Q169" s="163">
        <v>2736023.4</v>
      </c>
      <c r="R169" s="59"/>
      <c r="S169" s="268"/>
      <c r="T169" s="268"/>
      <c r="U169" s="268"/>
      <c r="V169" s="268"/>
      <c r="W169" s="268"/>
      <c r="X169" s="164" t="s">
        <v>1998</v>
      </c>
      <c r="Y169" s="164" t="s">
        <v>1791</v>
      </c>
    </row>
    <row r="170" spans="1:25" ht="51" x14ac:dyDescent="0.25">
      <c r="A170" s="97">
        <f t="shared" si="2"/>
        <v>169</v>
      </c>
      <c r="B170" s="200"/>
      <c r="C170" s="191" t="s">
        <v>1652</v>
      </c>
      <c r="D170" s="164" t="s">
        <v>1787</v>
      </c>
      <c r="E170" s="259" t="s">
        <v>7896</v>
      </c>
      <c r="F170" s="265" t="s">
        <v>6916</v>
      </c>
      <c r="G170" s="268" t="s">
        <v>6918</v>
      </c>
      <c r="H170" s="59"/>
      <c r="I170" s="164"/>
      <c r="J170" s="294" t="s">
        <v>7879</v>
      </c>
      <c r="K170" s="132" t="s">
        <v>6909</v>
      </c>
      <c r="L170" s="268"/>
      <c r="M170" s="11" t="s">
        <v>6917</v>
      </c>
      <c r="N170" s="164"/>
      <c r="O170" s="164">
        <v>55.7</v>
      </c>
      <c r="P170" s="268"/>
      <c r="Q170" s="163">
        <v>2896400</v>
      </c>
      <c r="R170" s="59"/>
      <c r="S170" s="268"/>
      <c r="T170" s="268"/>
      <c r="U170" s="268"/>
      <c r="V170" s="268"/>
      <c r="W170" s="268"/>
      <c r="X170" s="164" t="s">
        <v>1998</v>
      </c>
      <c r="Y170" s="164" t="s">
        <v>1791</v>
      </c>
    </row>
    <row r="171" spans="1:25" ht="89.25" x14ac:dyDescent="0.25">
      <c r="A171" s="97">
        <f t="shared" si="2"/>
        <v>170</v>
      </c>
      <c r="B171" s="200"/>
      <c r="C171" s="191" t="s">
        <v>1652</v>
      </c>
      <c r="D171" s="164" t="s">
        <v>1787</v>
      </c>
      <c r="E171" s="259" t="s">
        <v>7896</v>
      </c>
      <c r="F171" s="265" t="s">
        <v>6960</v>
      </c>
      <c r="G171" s="268" t="s">
        <v>6961</v>
      </c>
      <c r="H171" s="59"/>
      <c r="I171" s="164"/>
      <c r="J171" s="294" t="s">
        <v>7879</v>
      </c>
      <c r="K171" s="132" t="s">
        <v>6963</v>
      </c>
      <c r="L171" s="268"/>
      <c r="M171" s="164" t="s">
        <v>6962</v>
      </c>
      <c r="N171" s="164"/>
      <c r="O171" s="164">
        <v>63.5</v>
      </c>
      <c r="P171" s="268"/>
      <c r="Q171" s="267">
        <v>3538578</v>
      </c>
      <c r="R171" s="59"/>
      <c r="S171" s="268"/>
      <c r="T171" s="268"/>
      <c r="U171" s="268"/>
      <c r="V171" s="268"/>
      <c r="W171" s="268"/>
      <c r="X171" s="164" t="s">
        <v>1998</v>
      </c>
      <c r="Y171" s="164" t="s">
        <v>1791</v>
      </c>
    </row>
    <row r="172" spans="1:25" ht="51" x14ac:dyDescent="0.25">
      <c r="A172" s="97">
        <f t="shared" si="2"/>
        <v>171</v>
      </c>
      <c r="B172" s="200"/>
      <c r="C172" s="191" t="s">
        <v>1652</v>
      </c>
      <c r="D172" s="164" t="s">
        <v>1787</v>
      </c>
      <c r="E172" s="259" t="s">
        <v>7896</v>
      </c>
      <c r="F172" s="208" t="s">
        <v>6959</v>
      </c>
      <c r="G172" s="204" t="s">
        <v>3308</v>
      </c>
      <c r="H172" s="59"/>
      <c r="I172" s="164"/>
      <c r="J172" s="294" t="s">
        <v>7879</v>
      </c>
      <c r="K172" s="202" t="s">
        <v>6948</v>
      </c>
      <c r="L172" s="268"/>
      <c r="M172" s="205" t="s">
        <v>6947</v>
      </c>
      <c r="N172" s="164"/>
      <c r="O172" s="206">
        <v>24</v>
      </c>
      <c r="P172" s="268"/>
      <c r="Q172" s="207">
        <v>445115.6</v>
      </c>
      <c r="R172" s="59"/>
      <c r="S172" s="268"/>
      <c r="T172" s="268"/>
      <c r="U172" s="268"/>
      <c r="V172" s="268"/>
      <c r="W172" s="268"/>
      <c r="X172" s="164" t="s">
        <v>1998</v>
      </c>
      <c r="Y172" s="164" t="s">
        <v>1791</v>
      </c>
    </row>
    <row r="173" spans="1:25" ht="51" x14ac:dyDescent="0.25">
      <c r="A173" s="97">
        <f t="shared" si="2"/>
        <v>172</v>
      </c>
      <c r="B173" s="200"/>
      <c r="C173" s="191" t="s">
        <v>1652</v>
      </c>
      <c r="D173" s="164" t="s">
        <v>1787</v>
      </c>
      <c r="E173" s="259" t="s">
        <v>7896</v>
      </c>
      <c r="F173" s="265" t="s">
        <v>6964</v>
      </c>
      <c r="G173" s="201" t="s">
        <v>6966</v>
      </c>
      <c r="H173" s="59"/>
      <c r="I173" s="164"/>
      <c r="J173" s="294" t="s">
        <v>7879</v>
      </c>
      <c r="K173" s="202" t="s">
        <v>6965</v>
      </c>
      <c r="L173" s="268"/>
      <c r="M173" s="268" t="s">
        <v>6967</v>
      </c>
      <c r="N173" s="164"/>
      <c r="O173" s="164">
        <v>50.4</v>
      </c>
      <c r="P173" s="268"/>
      <c r="Q173" s="267">
        <v>2860251</v>
      </c>
      <c r="R173" s="59"/>
      <c r="S173" s="268"/>
      <c r="T173" s="268"/>
      <c r="U173" s="268"/>
      <c r="V173" s="268"/>
      <c r="W173" s="268"/>
      <c r="X173" s="164" t="s">
        <v>1998</v>
      </c>
      <c r="Y173" s="164" t="s">
        <v>1791</v>
      </c>
    </row>
    <row r="174" spans="1:25" ht="51" x14ac:dyDescent="0.25">
      <c r="A174" s="97">
        <f t="shared" si="2"/>
        <v>173</v>
      </c>
      <c r="B174" s="200"/>
      <c r="C174" s="191" t="s">
        <v>1652</v>
      </c>
      <c r="D174" s="164" t="s">
        <v>1787</v>
      </c>
      <c r="E174" s="259" t="s">
        <v>7896</v>
      </c>
      <c r="F174" s="265" t="s">
        <v>6969</v>
      </c>
      <c r="G174" s="201" t="s">
        <v>6968</v>
      </c>
      <c r="H174" s="59"/>
      <c r="I174" s="164"/>
      <c r="J174" s="294" t="s">
        <v>7879</v>
      </c>
      <c r="K174" s="202" t="s">
        <v>6965</v>
      </c>
      <c r="L174" s="268"/>
      <c r="M174" s="268" t="s">
        <v>6970</v>
      </c>
      <c r="N174" s="164"/>
      <c r="O174" s="164">
        <v>49.6</v>
      </c>
      <c r="P174" s="268"/>
      <c r="Q174" s="267">
        <v>2819909</v>
      </c>
      <c r="R174" s="59"/>
      <c r="S174" s="268"/>
      <c r="T174" s="268"/>
      <c r="U174" s="268"/>
      <c r="V174" s="268"/>
      <c r="W174" s="268"/>
      <c r="X174" s="164" t="s">
        <v>1998</v>
      </c>
      <c r="Y174" s="164" t="s">
        <v>1791</v>
      </c>
    </row>
    <row r="175" spans="1:25" ht="51" x14ac:dyDescent="0.25">
      <c r="A175" s="97">
        <f t="shared" si="2"/>
        <v>174</v>
      </c>
      <c r="B175" s="268"/>
      <c r="C175" s="191" t="s">
        <v>1652</v>
      </c>
      <c r="D175" s="164" t="s">
        <v>1787</v>
      </c>
      <c r="E175" s="259" t="s">
        <v>7896</v>
      </c>
      <c r="F175" s="265" t="s">
        <v>6977</v>
      </c>
      <c r="G175" s="201" t="s">
        <v>6980</v>
      </c>
      <c r="H175" s="59"/>
      <c r="I175" s="164"/>
      <c r="J175" s="294" t="s">
        <v>7879</v>
      </c>
      <c r="K175" s="202" t="s">
        <v>6978</v>
      </c>
      <c r="L175" s="268"/>
      <c r="M175" s="164" t="s">
        <v>6979</v>
      </c>
      <c r="N175" s="164"/>
      <c r="O175" s="164">
        <v>45.4</v>
      </c>
      <c r="P175" s="268"/>
      <c r="Q175" s="163">
        <v>2487400</v>
      </c>
      <c r="R175" s="59"/>
      <c r="S175" s="268"/>
      <c r="T175" s="268"/>
      <c r="U175" s="268"/>
      <c r="V175" s="268"/>
      <c r="W175" s="268"/>
      <c r="X175" s="164" t="s">
        <v>1998</v>
      </c>
      <c r="Y175" s="164" t="s">
        <v>1791</v>
      </c>
    </row>
    <row r="176" spans="1:25" ht="51" x14ac:dyDescent="0.25">
      <c r="A176" s="97">
        <f t="shared" si="2"/>
        <v>175</v>
      </c>
      <c r="B176" s="268"/>
      <c r="C176" s="191" t="s">
        <v>1652</v>
      </c>
      <c r="D176" s="164" t="s">
        <v>1787</v>
      </c>
      <c r="E176" s="259" t="s">
        <v>7896</v>
      </c>
      <c r="F176" s="265" t="s">
        <v>6981</v>
      </c>
      <c r="G176" s="201" t="s">
        <v>6984</v>
      </c>
      <c r="H176" s="59"/>
      <c r="I176" s="164"/>
      <c r="J176" s="294" t="s">
        <v>7879</v>
      </c>
      <c r="K176" s="202" t="s">
        <v>6982</v>
      </c>
      <c r="L176" s="268"/>
      <c r="M176" s="164" t="s">
        <v>6983</v>
      </c>
      <c r="N176" s="164"/>
      <c r="O176" s="164">
        <v>22.6</v>
      </c>
      <c r="P176" s="268"/>
      <c r="Q176" s="163">
        <v>1307400</v>
      </c>
      <c r="R176" s="59"/>
      <c r="S176" s="268"/>
      <c r="T176" s="268"/>
      <c r="U176" s="268"/>
      <c r="V176" s="268"/>
      <c r="W176" s="268"/>
      <c r="X176" s="164" t="s">
        <v>1998</v>
      </c>
      <c r="Y176" s="164" t="s">
        <v>1791</v>
      </c>
    </row>
    <row r="177" spans="1:25" ht="51" x14ac:dyDescent="0.25">
      <c r="A177" s="97">
        <f t="shared" si="2"/>
        <v>176</v>
      </c>
      <c r="B177" s="268"/>
      <c r="C177" s="191" t="s">
        <v>1652</v>
      </c>
      <c r="D177" s="164" t="s">
        <v>1787</v>
      </c>
      <c r="E177" s="259" t="s">
        <v>7896</v>
      </c>
      <c r="F177" s="265" t="s">
        <v>6986</v>
      </c>
      <c r="G177" s="201" t="s">
        <v>6987</v>
      </c>
      <c r="H177" s="59"/>
      <c r="I177" s="164"/>
      <c r="J177" s="294" t="s">
        <v>7879</v>
      </c>
      <c r="K177" s="202" t="s">
        <v>6988</v>
      </c>
      <c r="L177" s="268"/>
      <c r="M177" s="164" t="s">
        <v>6989</v>
      </c>
      <c r="N177" s="164"/>
      <c r="O177" s="164">
        <v>36.1</v>
      </c>
      <c r="P177" s="268"/>
      <c r="Q177" s="163">
        <v>2079400</v>
      </c>
      <c r="R177" s="59"/>
      <c r="S177" s="268"/>
      <c r="T177" s="268"/>
      <c r="U177" s="268"/>
      <c r="V177" s="268"/>
      <c r="W177" s="268"/>
      <c r="X177" s="164" t="s">
        <v>1998</v>
      </c>
      <c r="Y177" s="164" t="s">
        <v>1791</v>
      </c>
    </row>
    <row r="178" spans="1:25" ht="51" x14ac:dyDescent="0.25">
      <c r="A178" s="97">
        <f t="shared" si="2"/>
        <v>177</v>
      </c>
      <c r="B178" s="268"/>
      <c r="C178" s="191" t="s">
        <v>1652</v>
      </c>
      <c r="D178" s="164" t="s">
        <v>1787</v>
      </c>
      <c r="E178" s="259" t="s">
        <v>7896</v>
      </c>
      <c r="F178" s="208" t="s">
        <v>7129</v>
      </c>
      <c r="G178" s="204" t="s">
        <v>7114</v>
      </c>
      <c r="H178" s="199"/>
      <c r="I178" s="200"/>
      <c r="J178" s="294" t="s">
        <v>7879</v>
      </c>
      <c r="K178" s="202" t="s">
        <v>7142</v>
      </c>
      <c r="L178" s="200"/>
      <c r="M178" s="205" t="s">
        <v>7143</v>
      </c>
      <c r="N178" s="164"/>
      <c r="O178" s="206">
        <v>18.5</v>
      </c>
      <c r="P178" s="268"/>
      <c r="Q178" s="207">
        <v>675902.31</v>
      </c>
      <c r="R178" s="268"/>
      <c r="S178" s="268"/>
      <c r="T178" s="268"/>
      <c r="U178" s="268"/>
      <c r="V178" s="268"/>
      <c r="W178" s="268"/>
      <c r="X178" s="164" t="s">
        <v>1998</v>
      </c>
      <c r="Y178" s="164" t="s">
        <v>1791</v>
      </c>
    </row>
    <row r="179" spans="1:25" ht="51" x14ac:dyDescent="0.25">
      <c r="A179" s="97">
        <f t="shared" si="2"/>
        <v>178</v>
      </c>
      <c r="B179" s="268"/>
      <c r="C179" s="191" t="s">
        <v>1652</v>
      </c>
      <c r="D179" s="164" t="s">
        <v>1787</v>
      </c>
      <c r="E179" s="259" t="s">
        <v>7896</v>
      </c>
      <c r="F179" s="208" t="s">
        <v>7141</v>
      </c>
      <c r="G179" s="204" t="s">
        <v>7116</v>
      </c>
      <c r="H179" s="199"/>
      <c r="I179" s="200"/>
      <c r="J179" s="294" t="s">
        <v>7879</v>
      </c>
      <c r="K179" s="202" t="s">
        <v>7142</v>
      </c>
      <c r="L179" s="200"/>
      <c r="M179" s="205" t="s">
        <v>7145</v>
      </c>
      <c r="N179" s="164"/>
      <c r="O179" s="206">
        <v>41.4</v>
      </c>
      <c r="P179" s="268"/>
      <c r="Q179" s="207">
        <v>978195.1</v>
      </c>
      <c r="R179" s="268"/>
      <c r="S179" s="268"/>
      <c r="T179" s="268"/>
      <c r="U179" s="268"/>
      <c r="V179" s="268"/>
      <c r="W179" s="268"/>
      <c r="X179" s="164" t="s">
        <v>1998</v>
      </c>
      <c r="Y179" s="164" t="s">
        <v>1791</v>
      </c>
    </row>
    <row r="180" spans="1:25" ht="51" x14ac:dyDescent="0.25">
      <c r="A180" s="97">
        <f t="shared" si="2"/>
        <v>179</v>
      </c>
      <c r="B180" s="268"/>
      <c r="C180" s="191" t="s">
        <v>1652</v>
      </c>
      <c r="D180" s="164" t="s">
        <v>1787</v>
      </c>
      <c r="E180" s="259" t="s">
        <v>7896</v>
      </c>
      <c r="F180" s="208" t="s">
        <v>7130</v>
      </c>
      <c r="G180" s="204" t="s">
        <v>7117</v>
      </c>
      <c r="H180" s="199"/>
      <c r="I180" s="200"/>
      <c r="J180" s="294" t="s">
        <v>7879</v>
      </c>
      <c r="K180" s="202" t="s">
        <v>7142</v>
      </c>
      <c r="L180" s="200"/>
      <c r="M180" s="205" t="s">
        <v>7146</v>
      </c>
      <c r="N180" s="164"/>
      <c r="O180" s="206">
        <v>17.600000000000001</v>
      </c>
      <c r="P180" s="268"/>
      <c r="Q180" s="207">
        <v>40514.58</v>
      </c>
      <c r="R180" s="268"/>
      <c r="S180" s="268"/>
      <c r="T180" s="268"/>
      <c r="U180" s="268"/>
      <c r="V180" s="268"/>
      <c r="W180" s="268"/>
      <c r="X180" s="164" t="s">
        <v>1998</v>
      </c>
      <c r="Y180" s="164" t="s">
        <v>1791</v>
      </c>
    </row>
    <row r="181" spans="1:25" ht="51" x14ac:dyDescent="0.25">
      <c r="A181" s="97">
        <f t="shared" si="2"/>
        <v>180</v>
      </c>
      <c r="B181" s="268"/>
      <c r="C181" s="191" t="s">
        <v>1652</v>
      </c>
      <c r="D181" s="164" t="s">
        <v>1787</v>
      </c>
      <c r="E181" s="259" t="s">
        <v>7896</v>
      </c>
      <c r="F181" s="208" t="s">
        <v>7131</v>
      </c>
      <c r="G181" s="204" t="s">
        <v>7118</v>
      </c>
      <c r="H181" s="199"/>
      <c r="I181" s="200"/>
      <c r="J181" s="294" t="s">
        <v>7879</v>
      </c>
      <c r="K181" s="202" t="s">
        <v>7142</v>
      </c>
      <c r="L181" s="200"/>
      <c r="M181" s="205" t="s">
        <v>7147</v>
      </c>
      <c r="N181" s="164"/>
      <c r="O181" s="206">
        <v>11.3</v>
      </c>
      <c r="P181" s="268"/>
      <c r="Q181" s="207">
        <v>26012.2</v>
      </c>
      <c r="R181" s="268"/>
      <c r="S181" s="268"/>
      <c r="T181" s="268"/>
      <c r="U181" s="268"/>
      <c r="V181" s="268"/>
      <c r="W181" s="268"/>
      <c r="X181" s="164" t="s">
        <v>1998</v>
      </c>
      <c r="Y181" s="164" t="s">
        <v>1791</v>
      </c>
    </row>
    <row r="182" spans="1:25" ht="51" x14ac:dyDescent="0.25">
      <c r="A182" s="97">
        <f t="shared" si="2"/>
        <v>181</v>
      </c>
      <c r="B182" s="268"/>
      <c r="C182" s="191" t="s">
        <v>1652</v>
      </c>
      <c r="D182" s="164" t="s">
        <v>1787</v>
      </c>
      <c r="E182" s="259" t="s">
        <v>7896</v>
      </c>
      <c r="F182" s="208" t="s">
        <v>7132</v>
      </c>
      <c r="G182" s="204" t="s">
        <v>7119</v>
      </c>
      <c r="H182" s="199"/>
      <c r="I182" s="200"/>
      <c r="J182" s="294" t="s">
        <v>7879</v>
      </c>
      <c r="K182" s="202" t="s">
        <v>7142</v>
      </c>
      <c r="L182" s="200"/>
      <c r="M182" s="205" t="s">
        <v>7148</v>
      </c>
      <c r="N182" s="164"/>
      <c r="O182" s="206">
        <v>21.9</v>
      </c>
      <c r="P182" s="268"/>
      <c r="Q182" s="207">
        <v>50412.480000000003</v>
      </c>
      <c r="R182" s="268"/>
      <c r="S182" s="268"/>
      <c r="T182" s="268"/>
      <c r="U182" s="268"/>
      <c r="V182" s="268"/>
      <c r="W182" s="268"/>
      <c r="X182" s="164" t="s">
        <v>1998</v>
      </c>
      <c r="Y182" s="164" t="s">
        <v>1791</v>
      </c>
    </row>
    <row r="183" spans="1:25" ht="51" x14ac:dyDescent="0.25">
      <c r="A183" s="97">
        <f t="shared" si="2"/>
        <v>182</v>
      </c>
      <c r="B183" s="268"/>
      <c r="C183" s="191" t="s">
        <v>1652</v>
      </c>
      <c r="D183" s="164" t="s">
        <v>1787</v>
      </c>
      <c r="E183" s="259" t="s">
        <v>7896</v>
      </c>
      <c r="F183" s="208" t="s">
        <v>7134</v>
      </c>
      <c r="G183" s="204" t="s">
        <v>7121</v>
      </c>
      <c r="H183" s="199"/>
      <c r="I183" s="200"/>
      <c r="J183" s="294" t="s">
        <v>7879</v>
      </c>
      <c r="K183" s="202" t="s">
        <v>7142</v>
      </c>
      <c r="L183" s="200"/>
      <c r="M183" s="205" t="s">
        <v>7150</v>
      </c>
      <c r="N183" s="164"/>
      <c r="O183" s="206">
        <v>67.900000000000006</v>
      </c>
      <c r="P183" s="268"/>
      <c r="Q183" s="207">
        <v>1425832.1</v>
      </c>
      <c r="R183" s="268"/>
      <c r="S183" s="268"/>
      <c r="T183" s="268"/>
      <c r="U183" s="268"/>
      <c r="V183" s="268"/>
      <c r="W183" s="268"/>
      <c r="X183" s="164" t="s">
        <v>1998</v>
      </c>
      <c r="Y183" s="164" t="s">
        <v>1791</v>
      </c>
    </row>
    <row r="184" spans="1:25" ht="51" x14ac:dyDescent="0.25">
      <c r="A184" s="97">
        <f t="shared" si="2"/>
        <v>183</v>
      </c>
      <c r="B184" s="268"/>
      <c r="C184" s="191" t="s">
        <v>1652</v>
      </c>
      <c r="D184" s="164" t="s">
        <v>1787</v>
      </c>
      <c r="E184" s="259" t="s">
        <v>7896</v>
      </c>
      <c r="F184" s="208" t="s">
        <v>7544</v>
      </c>
      <c r="G184" s="204" t="s">
        <v>7122</v>
      </c>
      <c r="H184" s="199"/>
      <c r="I184" s="200"/>
      <c r="J184" s="294" t="s">
        <v>7879</v>
      </c>
      <c r="K184" s="202" t="s">
        <v>7142</v>
      </c>
      <c r="L184" s="200"/>
      <c r="M184" s="205" t="s">
        <v>7151</v>
      </c>
      <c r="N184" s="164"/>
      <c r="O184" s="206">
        <v>10.4</v>
      </c>
      <c r="P184" s="268"/>
      <c r="Q184" s="207">
        <v>54973.62</v>
      </c>
      <c r="R184" s="268"/>
      <c r="S184" s="268"/>
      <c r="T184" s="268"/>
      <c r="U184" s="268"/>
      <c r="V184" s="268"/>
      <c r="W184" s="268"/>
      <c r="X184" s="164" t="s">
        <v>1998</v>
      </c>
      <c r="Y184" s="164" t="s">
        <v>1791</v>
      </c>
    </row>
    <row r="185" spans="1:25" ht="51" x14ac:dyDescent="0.25">
      <c r="A185" s="97">
        <f t="shared" si="2"/>
        <v>184</v>
      </c>
      <c r="B185" s="268"/>
      <c r="C185" s="191" t="s">
        <v>1652</v>
      </c>
      <c r="D185" s="164" t="s">
        <v>1787</v>
      </c>
      <c r="E185" s="259" t="s">
        <v>7896</v>
      </c>
      <c r="F185" s="208" t="s">
        <v>7545</v>
      </c>
      <c r="G185" s="204" t="s">
        <v>7123</v>
      </c>
      <c r="H185" s="199"/>
      <c r="I185" s="200"/>
      <c r="J185" s="294" t="s">
        <v>7879</v>
      </c>
      <c r="K185" s="202" t="s">
        <v>7142</v>
      </c>
      <c r="L185" s="200"/>
      <c r="M185" s="205" t="s">
        <v>7152</v>
      </c>
      <c r="N185" s="164"/>
      <c r="O185" s="206">
        <v>36</v>
      </c>
      <c r="P185" s="268"/>
      <c r="Q185" s="207">
        <v>733680</v>
      </c>
      <c r="R185" s="268"/>
      <c r="S185" s="268"/>
      <c r="T185" s="268"/>
      <c r="U185" s="268"/>
      <c r="V185" s="268"/>
      <c r="W185" s="268"/>
      <c r="X185" s="164" t="s">
        <v>1998</v>
      </c>
      <c r="Y185" s="164" t="s">
        <v>1791</v>
      </c>
    </row>
    <row r="186" spans="1:25" ht="51" x14ac:dyDescent="0.25">
      <c r="A186" s="97">
        <f t="shared" si="2"/>
        <v>185</v>
      </c>
      <c r="B186" s="268"/>
      <c r="C186" s="191" t="s">
        <v>1652</v>
      </c>
      <c r="D186" s="164" t="s">
        <v>1787</v>
      </c>
      <c r="E186" s="259" t="s">
        <v>7896</v>
      </c>
      <c r="F186" s="208" t="s">
        <v>7158</v>
      </c>
      <c r="G186" s="204" t="s">
        <v>7160</v>
      </c>
      <c r="H186" s="199"/>
      <c r="I186" s="200"/>
      <c r="J186" s="294" t="s">
        <v>7879</v>
      </c>
      <c r="K186" s="202" t="s">
        <v>7159</v>
      </c>
      <c r="L186" s="200"/>
      <c r="M186" s="205" t="s">
        <v>7161</v>
      </c>
      <c r="N186" s="164"/>
      <c r="O186" s="206">
        <v>35.1</v>
      </c>
      <c r="P186" s="268"/>
      <c r="Q186" s="207">
        <v>2955323</v>
      </c>
      <c r="R186" s="268"/>
      <c r="S186" s="268"/>
      <c r="T186" s="268"/>
      <c r="U186" s="268"/>
      <c r="V186" s="268"/>
      <c r="W186" s="268"/>
      <c r="X186" s="164" t="s">
        <v>1998</v>
      </c>
      <c r="Y186" s="164" t="s">
        <v>1791</v>
      </c>
    </row>
    <row r="187" spans="1:25" ht="51" x14ac:dyDescent="0.25">
      <c r="A187" s="97">
        <f t="shared" si="2"/>
        <v>186</v>
      </c>
      <c r="B187" s="268"/>
      <c r="C187" s="191" t="s">
        <v>1652</v>
      </c>
      <c r="D187" s="164" t="s">
        <v>1787</v>
      </c>
      <c r="E187" s="259" t="s">
        <v>7896</v>
      </c>
      <c r="F187" s="208" t="s">
        <v>7211</v>
      </c>
      <c r="G187" s="204" t="s">
        <v>7212</v>
      </c>
      <c r="H187" s="199"/>
      <c r="I187" s="200"/>
      <c r="J187" s="294" t="s">
        <v>7879</v>
      </c>
      <c r="K187" s="202" t="s">
        <v>7213</v>
      </c>
      <c r="L187" s="200"/>
      <c r="M187" s="205" t="s">
        <v>7214</v>
      </c>
      <c r="N187" s="164"/>
      <c r="O187" s="206">
        <v>37.6</v>
      </c>
      <c r="P187" s="268"/>
      <c r="Q187" s="207">
        <v>3628000</v>
      </c>
      <c r="R187" s="268"/>
      <c r="S187" s="268"/>
      <c r="T187" s="268"/>
      <c r="U187" s="268"/>
      <c r="V187" s="268"/>
      <c r="W187" s="268"/>
      <c r="X187" s="164" t="s">
        <v>1998</v>
      </c>
      <c r="Y187" s="164" t="s">
        <v>1791</v>
      </c>
    </row>
    <row r="188" spans="1:25" ht="51" x14ac:dyDescent="0.25">
      <c r="A188" s="97">
        <f t="shared" si="2"/>
        <v>187</v>
      </c>
      <c r="B188" s="268"/>
      <c r="C188" s="191" t="s">
        <v>1652</v>
      </c>
      <c r="D188" s="164" t="s">
        <v>1787</v>
      </c>
      <c r="E188" s="259" t="s">
        <v>7896</v>
      </c>
      <c r="F188" s="208" t="s">
        <v>7215</v>
      </c>
      <c r="G188" s="204" t="s">
        <v>7217</v>
      </c>
      <c r="H188" s="199"/>
      <c r="I188" s="200"/>
      <c r="J188" s="294" t="s">
        <v>7879</v>
      </c>
      <c r="K188" s="202" t="s">
        <v>7213</v>
      </c>
      <c r="L188" s="200"/>
      <c r="M188" s="205" t="s">
        <v>7216</v>
      </c>
      <c r="N188" s="164"/>
      <c r="O188" s="206">
        <v>37</v>
      </c>
      <c r="P188" s="268"/>
      <c r="Q188" s="207">
        <v>3310333</v>
      </c>
      <c r="R188" s="268"/>
      <c r="S188" s="268"/>
      <c r="T188" s="268"/>
      <c r="U188" s="268"/>
      <c r="V188" s="268"/>
      <c r="W188" s="268"/>
      <c r="X188" s="164" t="s">
        <v>1998</v>
      </c>
      <c r="Y188" s="164" t="s">
        <v>1791</v>
      </c>
    </row>
    <row r="189" spans="1:25" ht="51" x14ac:dyDescent="0.25">
      <c r="A189" s="97">
        <f t="shared" si="2"/>
        <v>188</v>
      </c>
      <c r="B189" s="268"/>
      <c r="C189" s="191" t="s">
        <v>1652</v>
      </c>
      <c r="D189" s="164" t="s">
        <v>1787</v>
      </c>
      <c r="E189" s="259" t="s">
        <v>7896</v>
      </c>
      <c r="F189" s="208" t="s">
        <v>7218</v>
      </c>
      <c r="G189" s="204" t="s">
        <v>7221</v>
      </c>
      <c r="H189" s="199"/>
      <c r="I189" s="200"/>
      <c r="J189" s="294" t="s">
        <v>7879</v>
      </c>
      <c r="K189" s="202" t="s">
        <v>7219</v>
      </c>
      <c r="L189" s="200"/>
      <c r="M189" s="205" t="s">
        <v>7220</v>
      </c>
      <c r="N189" s="164"/>
      <c r="O189" s="206">
        <v>22.7</v>
      </c>
      <c r="P189" s="268"/>
      <c r="Q189" s="207">
        <v>2077893</v>
      </c>
      <c r="R189" s="268"/>
      <c r="S189" s="268"/>
      <c r="T189" s="268"/>
      <c r="U189" s="268"/>
      <c r="V189" s="268"/>
      <c r="W189" s="268"/>
      <c r="X189" s="164" t="s">
        <v>1998</v>
      </c>
      <c r="Y189" s="164" t="s">
        <v>1791</v>
      </c>
    </row>
    <row r="190" spans="1:25" ht="51" x14ac:dyDescent="0.25">
      <c r="A190" s="97">
        <f t="shared" si="2"/>
        <v>189</v>
      </c>
      <c r="B190" s="268"/>
      <c r="C190" s="191" t="s">
        <v>1652</v>
      </c>
      <c r="D190" s="164" t="s">
        <v>1787</v>
      </c>
      <c r="E190" s="259" t="s">
        <v>7896</v>
      </c>
      <c r="F190" s="208" t="s">
        <v>7427</v>
      </c>
      <c r="G190" s="204" t="s">
        <v>7428</v>
      </c>
      <c r="H190" s="199"/>
      <c r="I190" s="200"/>
      <c r="J190" s="294" t="s">
        <v>7879</v>
      </c>
      <c r="K190" s="202" t="s">
        <v>7429</v>
      </c>
      <c r="L190" s="200"/>
      <c r="M190" s="205" t="s">
        <v>7430</v>
      </c>
      <c r="N190" s="164"/>
      <c r="O190" s="206">
        <v>23.7</v>
      </c>
      <c r="P190" s="268"/>
      <c r="Q190" s="207">
        <v>2159693</v>
      </c>
      <c r="R190" s="268"/>
      <c r="S190" s="268"/>
      <c r="T190" s="268"/>
      <c r="U190" s="268"/>
      <c r="V190" s="268"/>
      <c r="W190" s="268"/>
      <c r="X190" s="164" t="s">
        <v>1998</v>
      </c>
      <c r="Y190" s="164" t="s">
        <v>1791</v>
      </c>
    </row>
    <row r="191" spans="1:25" ht="51" x14ac:dyDescent="0.25">
      <c r="A191" s="97">
        <f t="shared" si="2"/>
        <v>190</v>
      </c>
      <c r="B191" s="268"/>
      <c r="C191" s="191" t="s">
        <v>1652</v>
      </c>
      <c r="D191" s="164" t="s">
        <v>1787</v>
      </c>
      <c r="E191" s="259" t="s">
        <v>7896</v>
      </c>
      <c r="F191" s="208" t="s">
        <v>7234</v>
      </c>
      <c r="G191" s="204" t="s">
        <v>7235</v>
      </c>
      <c r="H191" s="199"/>
      <c r="I191" s="200"/>
      <c r="J191" s="294" t="s">
        <v>7879</v>
      </c>
      <c r="K191" s="202" t="s">
        <v>7236</v>
      </c>
      <c r="L191" s="200"/>
      <c r="M191" s="205" t="s">
        <v>7237</v>
      </c>
      <c r="N191" s="164"/>
      <c r="O191" s="206">
        <v>50.9</v>
      </c>
      <c r="P191" s="268"/>
      <c r="Q191" s="207">
        <v>3998433</v>
      </c>
      <c r="R191" s="268"/>
      <c r="S191" s="268"/>
      <c r="T191" s="268"/>
      <c r="U191" s="268"/>
      <c r="V191" s="268"/>
      <c r="W191" s="268"/>
      <c r="X191" s="164" t="s">
        <v>1998</v>
      </c>
      <c r="Y191" s="164" t="s">
        <v>1791</v>
      </c>
    </row>
    <row r="192" spans="1:25" ht="51" x14ac:dyDescent="0.25">
      <c r="A192" s="97">
        <f t="shared" si="2"/>
        <v>191</v>
      </c>
      <c r="B192" s="268"/>
      <c r="C192" s="191" t="s">
        <v>1652</v>
      </c>
      <c r="D192" s="164" t="s">
        <v>1787</v>
      </c>
      <c r="E192" s="259" t="s">
        <v>7896</v>
      </c>
      <c r="F192" s="208" t="s">
        <v>7230</v>
      </c>
      <c r="G192" s="201" t="s">
        <v>7231</v>
      </c>
      <c r="H192" s="199"/>
      <c r="I192" s="200"/>
      <c r="J192" s="294" t="s">
        <v>7879</v>
      </c>
      <c r="K192" s="202" t="s">
        <v>7233</v>
      </c>
      <c r="L192" s="200"/>
      <c r="M192" s="205" t="s">
        <v>7232</v>
      </c>
      <c r="N192" s="164"/>
      <c r="O192" s="206">
        <v>44.5</v>
      </c>
      <c r="P192" s="268"/>
      <c r="Q192" s="207">
        <v>1950400</v>
      </c>
      <c r="R192" s="268"/>
      <c r="S192" s="268"/>
      <c r="T192" s="268"/>
      <c r="U192" s="268"/>
      <c r="V192" s="268"/>
      <c r="W192" s="268"/>
      <c r="X192" s="164" t="s">
        <v>1998</v>
      </c>
      <c r="Y192" s="164" t="s">
        <v>1791</v>
      </c>
    </row>
    <row r="193" spans="1:25" ht="51" x14ac:dyDescent="0.25">
      <c r="A193" s="97">
        <f t="shared" si="2"/>
        <v>192</v>
      </c>
      <c r="B193" s="268"/>
      <c r="C193" s="191" t="s">
        <v>1652</v>
      </c>
      <c r="D193" s="164" t="s">
        <v>1787</v>
      </c>
      <c r="E193" s="259" t="s">
        <v>7896</v>
      </c>
      <c r="F193" s="208" t="s">
        <v>7222</v>
      </c>
      <c r="G193" s="201" t="s">
        <v>7223</v>
      </c>
      <c r="H193" s="199"/>
      <c r="I193" s="200"/>
      <c r="J193" s="294" t="s">
        <v>7879</v>
      </c>
      <c r="K193" s="202" t="s">
        <v>7225</v>
      </c>
      <c r="L193" s="200"/>
      <c r="M193" s="205" t="s">
        <v>7224</v>
      </c>
      <c r="N193" s="164"/>
      <c r="O193" s="206">
        <v>36.700000000000003</v>
      </c>
      <c r="P193" s="268"/>
      <c r="Q193" s="207">
        <v>3079963</v>
      </c>
      <c r="R193" s="268"/>
      <c r="S193" s="268"/>
      <c r="T193" s="268"/>
      <c r="U193" s="268"/>
      <c r="V193" s="268"/>
      <c r="W193" s="268"/>
      <c r="X193" s="164" t="s">
        <v>1998</v>
      </c>
      <c r="Y193" s="164" t="s">
        <v>1791</v>
      </c>
    </row>
    <row r="194" spans="1:25" ht="51" x14ac:dyDescent="0.25">
      <c r="A194" s="97">
        <f t="shared" ref="A194:A257" si="3">A193+1</f>
        <v>193</v>
      </c>
      <c r="B194" s="268"/>
      <c r="C194" s="191" t="s">
        <v>1652</v>
      </c>
      <c r="D194" s="164" t="s">
        <v>1787</v>
      </c>
      <c r="E194" s="259" t="s">
        <v>7896</v>
      </c>
      <c r="F194" s="208" t="s">
        <v>7226</v>
      </c>
      <c r="G194" s="201" t="s">
        <v>7229</v>
      </c>
      <c r="H194" s="199"/>
      <c r="I194" s="200"/>
      <c r="J194" s="294" t="s">
        <v>7879</v>
      </c>
      <c r="K194" s="202" t="s">
        <v>7227</v>
      </c>
      <c r="L194" s="200"/>
      <c r="M194" s="205" t="s">
        <v>7228</v>
      </c>
      <c r="N194" s="164"/>
      <c r="O194" s="206">
        <v>20</v>
      </c>
      <c r="P194" s="268"/>
      <c r="Q194" s="207">
        <v>1192400</v>
      </c>
      <c r="R194" s="268"/>
      <c r="S194" s="268"/>
      <c r="T194" s="268"/>
      <c r="U194" s="268"/>
      <c r="V194" s="268"/>
      <c r="W194" s="268"/>
      <c r="X194" s="164" t="s">
        <v>1998</v>
      </c>
      <c r="Y194" s="164" t="s">
        <v>1791</v>
      </c>
    </row>
    <row r="195" spans="1:25" ht="51" x14ac:dyDescent="0.25">
      <c r="A195" s="97">
        <f t="shared" si="3"/>
        <v>194</v>
      </c>
      <c r="B195" s="268"/>
      <c r="C195" s="191" t="s">
        <v>1652</v>
      </c>
      <c r="D195" s="164" t="s">
        <v>1787</v>
      </c>
      <c r="E195" s="259" t="s">
        <v>7896</v>
      </c>
      <c r="F195" s="208" t="s">
        <v>7257</v>
      </c>
      <c r="G195" s="204" t="s">
        <v>7260</v>
      </c>
      <c r="H195" s="199"/>
      <c r="I195" s="200"/>
      <c r="J195" s="294" t="s">
        <v>7879</v>
      </c>
      <c r="K195" s="202" t="s">
        <v>7258</v>
      </c>
      <c r="L195" s="200"/>
      <c r="M195" s="205" t="s">
        <v>7259</v>
      </c>
      <c r="N195" s="164"/>
      <c r="O195" s="206">
        <v>40.799999999999997</v>
      </c>
      <c r="P195" s="268"/>
      <c r="Q195" s="207">
        <v>3366713</v>
      </c>
      <c r="R195" s="268"/>
      <c r="S195" s="268"/>
      <c r="T195" s="268"/>
      <c r="U195" s="268"/>
      <c r="V195" s="268"/>
      <c r="W195" s="268"/>
      <c r="X195" s="164" t="s">
        <v>1998</v>
      </c>
      <c r="Y195" s="164" t="s">
        <v>1791</v>
      </c>
    </row>
    <row r="196" spans="1:25" ht="51" x14ac:dyDescent="0.25">
      <c r="A196" s="97">
        <f t="shared" si="3"/>
        <v>195</v>
      </c>
      <c r="B196" s="268"/>
      <c r="C196" s="191" t="s">
        <v>1652</v>
      </c>
      <c r="D196" s="164" t="s">
        <v>1787</v>
      </c>
      <c r="E196" s="259" t="s">
        <v>7896</v>
      </c>
      <c r="F196" s="208" t="s">
        <v>7261</v>
      </c>
      <c r="G196" s="204" t="s">
        <v>7263</v>
      </c>
      <c r="H196" s="199"/>
      <c r="I196" s="200"/>
      <c r="J196" s="294" t="s">
        <v>7879</v>
      </c>
      <c r="K196" s="202" t="s">
        <v>7258</v>
      </c>
      <c r="L196" s="200"/>
      <c r="M196" s="205" t="s">
        <v>7262</v>
      </c>
      <c r="N196" s="164"/>
      <c r="O196" s="206">
        <v>26.3</v>
      </c>
      <c r="P196" s="268"/>
      <c r="Q196" s="207">
        <v>2343443</v>
      </c>
      <c r="R196" s="268"/>
      <c r="S196" s="268"/>
      <c r="T196" s="268"/>
      <c r="U196" s="268"/>
      <c r="V196" s="268"/>
      <c r="W196" s="268"/>
      <c r="X196" s="164" t="s">
        <v>1998</v>
      </c>
      <c r="Y196" s="164" t="s">
        <v>1791</v>
      </c>
    </row>
    <row r="197" spans="1:25" ht="51" x14ac:dyDescent="0.25">
      <c r="A197" s="97">
        <f t="shared" si="3"/>
        <v>196</v>
      </c>
      <c r="B197" s="268"/>
      <c r="C197" s="191" t="s">
        <v>1652</v>
      </c>
      <c r="D197" s="164" t="s">
        <v>1787</v>
      </c>
      <c r="E197" s="259" t="s">
        <v>7896</v>
      </c>
      <c r="F197" s="208" t="s">
        <v>7264</v>
      </c>
      <c r="G197" s="204" t="s">
        <v>7265</v>
      </c>
      <c r="H197" s="199"/>
      <c r="I197" s="200"/>
      <c r="J197" s="294" t="s">
        <v>7879</v>
      </c>
      <c r="K197" s="202" t="s">
        <v>7258</v>
      </c>
      <c r="L197" s="200"/>
      <c r="M197" s="205" t="s">
        <v>7266</v>
      </c>
      <c r="N197" s="164"/>
      <c r="O197" s="206">
        <v>23.7</v>
      </c>
      <c r="P197" s="268"/>
      <c r="Q197" s="207">
        <v>2159693</v>
      </c>
      <c r="R197" s="268"/>
      <c r="S197" s="268"/>
      <c r="T197" s="268"/>
      <c r="U197" s="268"/>
      <c r="V197" s="268"/>
      <c r="W197" s="268"/>
      <c r="X197" s="164" t="s">
        <v>1998</v>
      </c>
      <c r="Y197" s="164" t="s">
        <v>1791</v>
      </c>
    </row>
    <row r="198" spans="1:25" ht="51" x14ac:dyDescent="0.25">
      <c r="A198" s="97">
        <f t="shared" si="3"/>
        <v>197</v>
      </c>
      <c r="B198" s="268"/>
      <c r="C198" s="191" t="s">
        <v>1652</v>
      </c>
      <c r="D198" s="164" t="s">
        <v>1787</v>
      </c>
      <c r="E198" s="259" t="s">
        <v>7896</v>
      </c>
      <c r="F198" s="208" t="s">
        <v>7267</v>
      </c>
      <c r="G198" s="204" t="s">
        <v>7269</v>
      </c>
      <c r="H198" s="199"/>
      <c r="I198" s="200"/>
      <c r="J198" s="294" t="s">
        <v>7879</v>
      </c>
      <c r="K198" s="202" t="s">
        <v>7258</v>
      </c>
      <c r="L198" s="200"/>
      <c r="M198" s="205" t="s">
        <v>7268</v>
      </c>
      <c r="N198" s="164"/>
      <c r="O198" s="206">
        <v>23.3</v>
      </c>
      <c r="P198" s="268"/>
      <c r="Q198" s="207">
        <v>2126973</v>
      </c>
      <c r="R198" s="268"/>
      <c r="S198" s="268"/>
      <c r="T198" s="268"/>
      <c r="U198" s="268"/>
      <c r="V198" s="268"/>
      <c r="W198" s="268"/>
      <c r="X198" s="164" t="s">
        <v>1998</v>
      </c>
      <c r="Y198" s="164" t="s">
        <v>1791</v>
      </c>
    </row>
    <row r="199" spans="1:25" ht="51" x14ac:dyDescent="0.25">
      <c r="A199" s="97">
        <f t="shared" si="3"/>
        <v>198</v>
      </c>
      <c r="B199" s="268"/>
      <c r="C199" s="191" t="s">
        <v>1652</v>
      </c>
      <c r="D199" s="164" t="s">
        <v>1787</v>
      </c>
      <c r="E199" s="259" t="s">
        <v>7896</v>
      </c>
      <c r="F199" s="265" t="s">
        <v>7271</v>
      </c>
      <c r="G199" s="204" t="s">
        <v>7274</v>
      </c>
      <c r="H199" s="199"/>
      <c r="I199" s="200"/>
      <c r="J199" s="294" t="s">
        <v>7879</v>
      </c>
      <c r="K199" s="202" t="s">
        <v>7272</v>
      </c>
      <c r="L199" s="200"/>
      <c r="M199" s="205" t="s">
        <v>7273</v>
      </c>
      <c r="N199" s="164"/>
      <c r="O199" s="206">
        <v>26.5</v>
      </c>
      <c r="P199" s="268"/>
      <c r="Q199" s="207">
        <v>2346333</v>
      </c>
      <c r="R199" s="268"/>
      <c r="S199" s="268"/>
      <c r="T199" s="268"/>
      <c r="U199" s="268"/>
      <c r="V199" s="268"/>
      <c r="W199" s="268"/>
      <c r="X199" s="164" t="s">
        <v>1998</v>
      </c>
      <c r="Y199" s="164" t="s">
        <v>1791</v>
      </c>
    </row>
    <row r="200" spans="1:25" ht="51" x14ac:dyDescent="0.25">
      <c r="A200" s="97">
        <f t="shared" si="3"/>
        <v>199</v>
      </c>
      <c r="B200" s="268"/>
      <c r="C200" s="191" t="s">
        <v>1652</v>
      </c>
      <c r="D200" s="164" t="s">
        <v>1787</v>
      </c>
      <c r="E200" s="259" t="s">
        <v>7896</v>
      </c>
      <c r="F200" s="264" t="s">
        <v>7280</v>
      </c>
      <c r="G200" s="201" t="s">
        <v>7282</v>
      </c>
      <c r="H200" s="199"/>
      <c r="I200" s="200"/>
      <c r="J200" s="294" t="s">
        <v>7879</v>
      </c>
      <c r="K200" s="202" t="s">
        <v>7283</v>
      </c>
      <c r="L200" s="200"/>
      <c r="M200" s="164" t="s">
        <v>7281</v>
      </c>
      <c r="N200" s="164"/>
      <c r="O200" s="206">
        <v>29.3</v>
      </c>
      <c r="P200" s="268"/>
      <c r="Q200" s="207">
        <v>1690400</v>
      </c>
      <c r="R200" s="268"/>
      <c r="S200" s="268"/>
      <c r="T200" s="268"/>
      <c r="U200" s="268"/>
      <c r="V200" s="268"/>
      <c r="W200" s="268"/>
      <c r="X200" s="164" t="s">
        <v>1998</v>
      </c>
      <c r="Y200" s="164" t="s">
        <v>1791</v>
      </c>
    </row>
    <row r="201" spans="1:25" ht="51" x14ac:dyDescent="0.25">
      <c r="A201" s="97">
        <f t="shared" si="3"/>
        <v>200</v>
      </c>
      <c r="B201" s="268"/>
      <c r="C201" s="191" t="s">
        <v>1652</v>
      </c>
      <c r="D201" s="164" t="s">
        <v>1787</v>
      </c>
      <c r="E201" s="259" t="s">
        <v>7896</v>
      </c>
      <c r="F201" s="264" t="s">
        <v>7321</v>
      </c>
      <c r="G201" s="201" t="s">
        <v>7322</v>
      </c>
      <c r="H201" s="199"/>
      <c r="I201" s="200"/>
      <c r="J201" s="294" t="s">
        <v>7879</v>
      </c>
      <c r="K201" s="202" t="s">
        <v>7324</v>
      </c>
      <c r="L201" s="200"/>
      <c r="M201" s="164" t="s">
        <v>7323</v>
      </c>
      <c r="N201" s="164"/>
      <c r="O201" s="206">
        <v>34.700000000000003</v>
      </c>
      <c r="P201" s="268"/>
      <c r="Q201" s="207">
        <v>3378000</v>
      </c>
      <c r="R201" s="268"/>
      <c r="S201" s="268"/>
      <c r="T201" s="268"/>
      <c r="U201" s="268"/>
      <c r="V201" s="268"/>
      <c r="W201" s="268"/>
      <c r="X201" s="164" t="s">
        <v>1998</v>
      </c>
      <c r="Y201" s="164" t="s">
        <v>1791</v>
      </c>
    </row>
    <row r="202" spans="1:25" ht="51" x14ac:dyDescent="0.25">
      <c r="A202" s="97">
        <f t="shared" si="3"/>
        <v>201</v>
      </c>
      <c r="B202" s="268"/>
      <c r="C202" s="191" t="s">
        <v>1652</v>
      </c>
      <c r="D202" s="164" t="s">
        <v>1787</v>
      </c>
      <c r="E202" s="259" t="s">
        <v>7896</v>
      </c>
      <c r="F202" s="264" t="s">
        <v>7325</v>
      </c>
      <c r="G202" s="201" t="s">
        <v>7326</v>
      </c>
      <c r="H202" s="199"/>
      <c r="I202" s="200"/>
      <c r="J202" s="294" t="s">
        <v>7879</v>
      </c>
      <c r="K202" s="202" t="s">
        <v>7324</v>
      </c>
      <c r="L202" s="200"/>
      <c r="M202" s="164" t="s">
        <v>7327</v>
      </c>
      <c r="N202" s="164"/>
      <c r="O202" s="206">
        <v>26.5</v>
      </c>
      <c r="P202" s="268"/>
      <c r="Q202" s="207">
        <v>2346333</v>
      </c>
      <c r="R202" s="268"/>
      <c r="S202" s="268"/>
      <c r="T202" s="268"/>
      <c r="U202" s="268"/>
      <c r="V202" s="268"/>
      <c r="W202" s="268"/>
      <c r="X202" s="164" t="s">
        <v>1998</v>
      </c>
      <c r="Y202" s="164" t="s">
        <v>1791</v>
      </c>
    </row>
    <row r="203" spans="1:25" ht="51" x14ac:dyDescent="0.25">
      <c r="A203" s="97">
        <f t="shared" si="3"/>
        <v>202</v>
      </c>
      <c r="B203" s="268"/>
      <c r="C203" s="191" t="s">
        <v>1652</v>
      </c>
      <c r="D203" s="164" t="s">
        <v>1787</v>
      </c>
      <c r="E203" s="259" t="s">
        <v>7896</v>
      </c>
      <c r="F203" s="264" t="s">
        <v>7317</v>
      </c>
      <c r="G203" s="201" t="s">
        <v>7320</v>
      </c>
      <c r="H203" s="199"/>
      <c r="I203" s="200"/>
      <c r="J203" s="294" t="s">
        <v>7879</v>
      </c>
      <c r="K203" s="202" t="s">
        <v>7319</v>
      </c>
      <c r="L203" s="200"/>
      <c r="M203" s="164" t="s">
        <v>7318</v>
      </c>
      <c r="N203" s="164"/>
      <c r="O203" s="206">
        <v>51.9</v>
      </c>
      <c r="P203" s="268"/>
      <c r="Q203" s="207">
        <v>4103153</v>
      </c>
      <c r="R203" s="268"/>
      <c r="S203" s="268"/>
      <c r="T203" s="268"/>
      <c r="U203" s="268"/>
      <c r="V203" s="268"/>
      <c r="W203" s="268"/>
      <c r="X203" s="164" t="s">
        <v>1998</v>
      </c>
      <c r="Y203" s="164" t="s">
        <v>1791</v>
      </c>
    </row>
    <row r="204" spans="1:25" ht="51" x14ac:dyDescent="0.25">
      <c r="A204" s="97">
        <f t="shared" si="3"/>
        <v>203</v>
      </c>
      <c r="B204" s="268"/>
      <c r="C204" s="191" t="s">
        <v>1652</v>
      </c>
      <c r="D204" s="164" t="s">
        <v>1787</v>
      </c>
      <c r="E204" s="259" t="s">
        <v>7896</v>
      </c>
      <c r="F204" s="264" t="s">
        <v>7396</v>
      </c>
      <c r="G204" s="201" t="s">
        <v>7397</v>
      </c>
      <c r="H204" s="199"/>
      <c r="I204" s="200"/>
      <c r="J204" s="294" t="s">
        <v>7879</v>
      </c>
      <c r="K204" s="202" t="s">
        <v>7399</v>
      </c>
      <c r="L204" s="200"/>
      <c r="M204" s="164" t="s">
        <v>7398</v>
      </c>
      <c r="N204" s="200"/>
      <c r="O204" s="260">
        <v>34.5</v>
      </c>
      <c r="P204" s="268"/>
      <c r="Q204" s="163">
        <v>2908583</v>
      </c>
      <c r="R204" s="268"/>
      <c r="S204" s="268"/>
      <c r="T204" s="268"/>
      <c r="U204" s="268"/>
      <c r="V204" s="268"/>
      <c r="W204" s="268"/>
      <c r="X204" s="164" t="s">
        <v>1998</v>
      </c>
      <c r="Y204" s="164" t="s">
        <v>1791</v>
      </c>
    </row>
    <row r="205" spans="1:25" ht="51" x14ac:dyDescent="0.25">
      <c r="A205" s="97">
        <f t="shared" si="3"/>
        <v>204</v>
      </c>
      <c r="B205" s="268"/>
      <c r="C205" s="191" t="s">
        <v>1652</v>
      </c>
      <c r="D205" s="164" t="s">
        <v>1787</v>
      </c>
      <c r="E205" s="259" t="s">
        <v>7896</v>
      </c>
      <c r="F205" s="264" t="s">
        <v>7400</v>
      </c>
      <c r="G205" s="201" t="s">
        <v>7402</v>
      </c>
      <c r="H205" s="199"/>
      <c r="I205" s="200"/>
      <c r="J205" s="294" t="s">
        <v>7879</v>
      </c>
      <c r="K205" s="202" t="s">
        <v>7399</v>
      </c>
      <c r="L205" s="200"/>
      <c r="M205" s="164" t="s">
        <v>7401</v>
      </c>
      <c r="N205" s="200"/>
      <c r="O205" s="260">
        <v>23.4</v>
      </c>
      <c r="P205" s="268"/>
      <c r="Q205" s="163">
        <v>2135153</v>
      </c>
      <c r="R205" s="268"/>
      <c r="S205" s="268"/>
      <c r="T205" s="268"/>
      <c r="U205" s="268"/>
      <c r="V205" s="268"/>
      <c r="W205" s="268"/>
      <c r="X205" s="164" t="s">
        <v>1998</v>
      </c>
      <c r="Y205" s="164" t="s">
        <v>1791</v>
      </c>
    </row>
    <row r="206" spans="1:25" ht="51" x14ac:dyDescent="0.25">
      <c r="A206" s="97">
        <f t="shared" si="3"/>
        <v>205</v>
      </c>
      <c r="B206" s="268"/>
      <c r="C206" s="191" t="s">
        <v>1652</v>
      </c>
      <c r="D206" s="164" t="s">
        <v>1787</v>
      </c>
      <c r="E206" s="259" t="s">
        <v>7896</v>
      </c>
      <c r="F206" s="264" t="s">
        <v>7403</v>
      </c>
      <c r="G206" s="201" t="s">
        <v>7405</v>
      </c>
      <c r="H206" s="199"/>
      <c r="I206" s="200"/>
      <c r="J206" s="294" t="s">
        <v>7879</v>
      </c>
      <c r="K206" s="202" t="s">
        <v>7399</v>
      </c>
      <c r="L206" s="200"/>
      <c r="M206" s="164" t="s">
        <v>7404</v>
      </c>
      <c r="N206" s="200"/>
      <c r="O206" s="260">
        <v>26.9</v>
      </c>
      <c r="P206" s="268"/>
      <c r="Q206" s="163">
        <v>2346333</v>
      </c>
      <c r="R206" s="268"/>
      <c r="S206" s="268"/>
      <c r="T206" s="268"/>
      <c r="U206" s="268"/>
      <c r="V206" s="268"/>
      <c r="W206" s="268"/>
      <c r="X206" s="164" t="s">
        <v>1998</v>
      </c>
      <c r="Y206" s="164" t="s">
        <v>1791</v>
      </c>
    </row>
    <row r="207" spans="1:25" ht="51" x14ac:dyDescent="0.25">
      <c r="A207" s="97">
        <f t="shared" si="3"/>
        <v>206</v>
      </c>
      <c r="B207" s="268"/>
      <c r="C207" s="191" t="s">
        <v>1652</v>
      </c>
      <c r="D207" s="164" t="s">
        <v>1787</v>
      </c>
      <c r="E207" s="259" t="s">
        <v>7896</v>
      </c>
      <c r="F207" s="264" t="s">
        <v>7406</v>
      </c>
      <c r="G207" s="201" t="s">
        <v>7408</v>
      </c>
      <c r="H207" s="199"/>
      <c r="I207" s="200"/>
      <c r="J207" s="294" t="s">
        <v>7879</v>
      </c>
      <c r="K207" s="202" t="s">
        <v>7399</v>
      </c>
      <c r="L207" s="200"/>
      <c r="M207" s="164" t="s">
        <v>7407</v>
      </c>
      <c r="N207" s="200"/>
      <c r="O207" s="260">
        <v>35.1</v>
      </c>
      <c r="P207" s="268"/>
      <c r="Q207" s="163">
        <v>3665000</v>
      </c>
      <c r="R207" s="268"/>
      <c r="S207" s="268"/>
      <c r="T207" s="268"/>
      <c r="U207" s="268"/>
      <c r="V207" s="268"/>
      <c r="W207" s="268"/>
      <c r="X207" s="164" t="s">
        <v>1998</v>
      </c>
      <c r="Y207" s="164" t="s">
        <v>1791</v>
      </c>
    </row>
    <row r="208" spans="1:25" ht="51" x14ac:dyDescent="0.25">
      <c r="A208" s="97">
        <f t="shared" si="3"/>
        <v>207</v>
      </c>
      <c r="B208" s="268"/>
      <c r="C208" s="191" t="s">
        <v>1652</v>
      </c>
      <c r="D208" s="164" t="s">
        <v>1787</v>
      </c>
      <c r="E208" s="259" t="s">
        <v>7896</v>
      </c>
      <c r="F208" s="264" t="s">
        <v>7409</v>
      </c>
      <c r="G208" s="201" t="s">
        <v>7411</v>
      </c>
      <c r="H208" s="199"/>
      <c r="I208" s="200"/>
      <c r="J208" s="294" t="s">
        <v>7879</v>
      </c>
      <c r="K208" s="202" t="s">
        <v>7399</v>
      </c>
      <c r="L208" s="200"/>
      <c r="M208" s="164" t="s">
        <v>7410</v>
      </c>
      <c r="N208" s="200"/>
      <c r="O208" s="260">
        <v>24.1</v>
      </c>
      <c r="P208" s="268"/>
      <c r="Q208" s="163">
        <v>2185183</v>
      </c>
      <c r="R208" s="268"/>
      <c r="S208" s="268"/>
      <c r="T208" s="268"/>
      <c r="U208" s="268"/>
      <c r="V208" s="268"/>
      <c r="W208" s="268"/>
      <c r="X208" s="164" t="s">
        <v>1998</v>
      </c>
      <c r="Y208" s="164" t="s">
        <v>1791</v>
      </c>
    </row>
    <row r="209" spans="1:25" ht="51" x14ac:dyDescent="0.25">
      <c r="A209" s="97">
        <f t="shared" si="3"/>
        <v>208</v>
      </c>
      <c r="B209" s="294"/>
      <c r="C209" s="191" t="s">
        <v>1652</v>
      </c>
      <c r="D209" s="294" t="s">
        <v>1787</v>
      </c>
      <c r="E209" s="259" t="s">
        <v>7896</v>
      </c>
      <c r="F209" s="279" t="s">
        <v>7412</v>
      </c>
      <c r="G209" s="294" t="s">
        <v>7414</v>
      </c>
      <c r="H209" s="304"/>
      <c r="I209" s="294"/>
      <c r="J209" s="294" t="s">
        <v>7879</v>
      </c>
      <c r="K209" s="202" t="s">
        <v>7399</v>
      </c>
      <c r="L209" s="294"/>
      <c r="M209" s="294" t="s">
        <v>7413</v>
      </c>
      <c r="N209" s="294"/>
      <c r="O209" s="63">
        <v>22.7</v>
      </c>
      <c r="P209" s="294"/>
      <c r="Q209" s="292">
        <v>2077893</v>
      </c>
      <c r="R209" s="294"/>
      <c r="S209" s="294"/>
      <c r="T209" s="294"/>
      <c r="U209" s="294"/>
      <c r="V209" s="294"/>
      <c r="W209" s="294"/>
      <c r="X209" s="294" t="s">
        <v>1998</v>
      </c>
      <c r="Y209" s="294" t="s">
        <v>1791</v>
      </c>
    </row>
    <row r="210" spans="1:25" ht="51" x14ac:dyDescent="0.25">
      <c r="A210" s="97">
        <f t="shared" si="3"/>
        <v>209</v>
      </c>
      <c r="B210" s="294"/>
      <c r="C210" s="191" t="s">
        <v>1652</v>
      </c>
      <c r="D210" s="294" t="s">
        <v>1787</v>
      </c>
      <c r="E210" s="259" t="s">
        <v>7896</v>
      </c>
      <c r="F210" s="279" t="s">
        <v>7415</v>
      </c>
      <c r="G210" s="294" t="s">
        <v>7417</v>
      </c>
      <c r="H210" s="304"/>
      <c r="I210" s="294"/>
      <c r="J210" s="294" t="s">
        <v>7879</v>
      </c>
      <c r="K210" s="202" t="s">
        <v>7399</v>
      </c>
      <c r="L210" s="294"/>
      <c r="M210" s="294" t="s">
        <v>7416</v>
      </c>
      <c r="N210" s="294"/>
      <c r="O210" s="63">
        <v>34.799999999999997</v>
      </c>
      <c r="P210" s="294"/>
      <c r="Q210" s="292">
        <v>3344000</v>
      </c>
      <c r="R210" s="294"/>
      <c r="S210" s="294"/>
      <c r="T210" s="294"/>
      <c r="U210" s="294"/>
      <c r="V210" s="294"/>
      <c r="W210" s="294"/>
      <c r="X210" s="294" t="s">
        <v>1998</v>
      </c>
      <c r="Y210" s="294" t="s">
        <v>1791</v>
      </c>
    </row>
    <row r="211" spans="1:25" ht="51" x14ac:dyDescent="0.25">
      <c r="A211" s="97">
        <f t="shared" si="3"/>
        <v>210</v>
      </c>
      <c r="B211" s="294"/>
      <c r="C211" s="191" t="s">
        <v>1652</v>
      </c>
      <c r="D211" s="294" t="s">
        <v>1787</v>
      </c>
      <c r="E211" s="259" t="s">
        <v>7896</v>
      </c>
      <c r="F211" s="279" t="s">
        <v>7418</v>
      </c>
      <c r="G211" s="294" t="s">
        <v>7420</v>
      </c>
      <c r="H211" s="304"/>
      <c r="I211" s="294"/>
      <c r="J211" s="294" t="s">
        <v>7879</v>
      </c>
      <c r="K211" s="202" t="s">
        <v>7399</v>
      </c>
      <c r="L211" s="294"/>
      <c r="M211" s="294" t="s">
        <v>7419</v>
      </c>
      <c r="N211" s="294"/>
      <c r="O211" s="63">
        <v>23.3</v>
      </c>
      <c r="P211" s="294"/>
      <c r="Q211" s="292">
        <v>2126973</v>
      </c>
      <c r="R211" s="294"/>
      <c r="S211" s="294"/>
      <c r="T211" s="294"/>
      <c r="U211" s="294"/>
      <c r="V211" s="294"/>
      <c r="W211" s="294"/>
      <c r="X211" s="294" t="s">
        <v>1998</v>
      </c>
      <c r="Y211" s="294" t="s">
        <v>1791</v>
      </c>
    </row>
    <row r="212" spans="1:25" ht="51" x14ac:dyDescent="0.25">
      <c r="A212" s="97">
        <f t="shared" si="3"/>
        <v>211</v>
      </c>
      <c r="B212" s="294"/>
      <c r="C212" s="191" t="s">
        <v>1652</v>
      </c>
      <c r="D212" s="294" t="s">
        <v>1787</v>
      </c>
      <c r="E212" s="259" t="s">
        <v>7896</v>
      </c>
      <c r="F212" s="279" t="s">
        <v>7421</v>
      </c>
      <c r="G212" s="294" t="s">
        <v>7423</v>
      </c>
      <c r="H212" s="304"/>
      <c r="I212" s="294"/>
      <c r="J212" s="294" t="s">
        <v>7879</v>
      </c>
      <c r="K212" s="202" t="s">
        <v>7399</v>
      </c>
      <c r="L212" s="294"/>
      <c r="M212" s="294" t="s">
        <v>7422</v>
      </c>
      <c r="N212" s="294"/>
      <c r="O212" s="63">
        <v>26.9</v>
      </c>
      <c r="P212" s="294"/>
      <c r="Q212" s="292">
        <v>2378413</v>
      </c>
      <c r="R212" s="294"/>
      <c r="S212" s="294"/>
      <c r="T212" s="294"/>
      <c r="U212" s="294"/>
      <c r="V212" s="294"/>
      <c r="W212" s="294"/>
      <c r="X212" s="294" t="s">
        <v>1998</v>
      </c>
      <c r="Y212" s="294" t="s">
        <v>1791</v>
      </c>
    </row>
    <row r="213" spans="1:25" ht="51" x14ac:dyDescent="0.25">
      <c r="A213" s="97">
        <f t="shared" si="3"/>
        <v>212</v>
      </c>
      <c r="B213" s="294"/>
      <c r="C213" s="191" t="s">
        <v>1652</v>
      </c>
      <c r="D213" s="294" t="s">
        <v>1787</v>
      </c>
      <c r="E213" s="259" t="s">
        <v>7896</v>
      </c>
      <c r="F213" s="279" t="s">
        <v>7424</v>
      </c>
      <c r="G213" s="294" t="s">
        <v>7425</v>
      </c>
      <c r="H213" s="304"/>
      <c r="I213" s="294"/>
      <c r="J213" s="294" t="s">
        <v>7879</v>
      </c>
      <c r="K213" s="202" t="s">
        <v>7399</v>
      </c>
      <c r="L213" s="294"/>
      <c r="M213" s="294" t="s">
        <v>7426</v>
      </c>
      <c r="N213" s="294"/>
      <c r="O213" s="63">
        <v>35.6</v>
      </c>
      <c r="P213" s="294"/>
      <c r="Q213" s="292">
        <v>2994273</v>
      </c>
      <c r="R213" s="294"/>
      <c r="S213" s="294"/>
      <c r="T213" s="294"/>
      <c r="U213" s="294"/>
      <c r="V213" s="294"/>
      <c r="W213" s="294"/>
      <c r="X213" s="294" t="s">
        <v>1998</v>
      </c>
      <c r="Y213" s="294" t="s">
        <v>1791</v>
      </c>
    </row>
    <row r="214" spans="1:25" ht="51" x14ac:dyDescent="0.25">
      <c r="A214" s="97">
        <f t="shared" si="3"/>
        <v>213</v>
      </c>
      <c r="B214" s="294"/>
      <c r="C214" s="191" t="s">
        <v>1652</v>
      </c>
      <c r="D214" s="294" t="s">
        <v>1787</v>
      </c>
      <c r="E214" s="259" t="s">
        <v>7896</v>
      </c>
      <c r="F214" s="279" t="s">
        <v>7431</v>
      </c>
      <c r="G214" s="294" t="s">
        <v>7434</v>
      </c>
      <c r="H214" s="304"/>
      <c r="I214" s="294"/>
      <c r="J214" s="294" t="s">
        <v>7879</v>
      </c>
      <c r="K214" s="202" t="s">
        <v>7432</v>
      </c>
      <c r="L214" s="294"/>
      <c r="M214" s="294" t="s">
        <v>7433</v>
      </c>
      <c r="N214" s="294"/>
      <c r="O214" s="63">
        <v>24.3</v>
      </c>
      <c r="P214" s="294"/>
      <c r="Q214" s="292">
        <v>2258773</v>
      </c>
      <c r="R214" s="294"/>
      <c r="S214" s="294"/>
      <c r="T214" s="294"/>
      <c r="U214" s="294"/>
      <c r="V214" s="294"/>
      <c r="W214" s="294"/>
      <c r="X214" s="294" t="s">
        <v>1998</v>
      </c>
      <c r="Y214" s="294" t="s">
        <v>1791</v>
      </c>
    </row>
    <row r="215" spans="1:25" ht="51" x14ac:dyDescent="0.25">
      <c r="A215" s="97">
        <f t="shared" si="3"/>
        <v>214</v>
      </c>
      <c r="B215" s="294"/>
      <c r="C215" s="191" t="s">
        <v>1652</v>
      </c>
      <c r="D215" s="294" t="s">
        <v>1787</v>
      </c>
      <c r="E215" s="259" t="s">
        <v>7896</v>
      </c>
      <c r="F215" s="208" t="s">
        <v>7548</v>
      </c>
      <c r="G215" s="259" t="s">
        <v>7438</v>
      </c>
      <c r="H215" s="304"/>
      <c r="I215" s="294"/>
      <c r="J215" s="294" t="s">
        <v>7879</v>
      </c>
      <c r="K215" s="202" t="s">
        <v>7437</v>
      </c>
      <c r="L215" s="294"/>
      <c r="M215" s="205" t="s">
        <v>7445</v>
      </c>
      <c r="N215" s="294"/>
      <c r="O215" s="206">
        <v>23.1</v>
      </c>
      <c r="P215" s="294"/>
      <c r="Q215" s="207">
        <v>2110613</v>
      </c>
      <c r="R215" s="294"/>
      <c r="S215" s="294"/>
      <c r="T215" s="294"/>
      <c r="U215" s="294"/>
      <c r="V215" s="294"/>
      <c r="W215" s="294"/>
      <c r="X215" s="294" t="s">
        <v>1998</v>
      </c>
      <c r="Y215" s="294" t="s">
        <v>1791</v>
      </c>
    </row>
    <row r="216" spans="1:25" ht="51" x14ac:dyDescent="0.25">
      <c r="A216" s="97">
        <f t="shared" si="3"/>
        <v>215</v>
      </c>
      <c r="B216" s="294"/>
      <c r="C216" s="191" t="s">
        <v>1652</v>
      </c>
      <c r="D216" s="294" t="s">
        <v>1787</v>
      </c>
      <c r="E216" s="259" t="s">
        <v>7896</v>
      </c>
      <c r="F216" s="208" t="s">
        <v>7549</v>
      </c>
      <c r="G216" s="259" t="s">
        <v>7439</v>
      </c>
      <c r="H216" s="304"/>
      <c r="I216" s="294"/>
      <c r="J216" s="294" t="s">
        <v>7879</v>
      </c>
      <c r="K216" s="202" t="s">
        <v>7437</v>
      </c>
      <c r="L216" s="294"/>
      <c r="M216" s="205" t="s">
        <v>7446</v>
      </c>
      <c r="N216" s="294"/>
      <c r="O216" s="206">
        <v>28.5</v>
      </c>
      <c r="P216" s="294"/>
      <c r="Q216" s="207">
        <v>2506733</v>
      </c>
      <c r="R216" s="294"/>
      <c r="S216" s="294"/>
      <c r="T216" s="294"/>
      <c r="U216" s="294"/>
      <c r="V216" s="294"/>
      <c r="W216" s="294"/>
      <c r="X216" s="294" t="s">
        <v>1998</v>
      </c>
      <c r="Y216" s="294" t="s">
        <v>1791</v>
      </c>
    </row>
    <row r="217" spans="1:25" ht="51" x14ac:dyDescent="0.25">
      <c r="A217" s="97">
        <f t="shared" si="3"/>
        <v>216</v>
      </c>
      <c r="B217" s="294"/>
      <c r="C217" s="191" t="s">
        <v>1652</v>
      </c>
      <c r="D217" s="294" t="s">
        <v>1787</v>
      </c>
      <c r="E217" s="259" t="s">
        <v>7896</v>
      </c>
      <c r="F217" s="208" t="s">
        <v>7550</v>
      </c>
      <c r="G217" s="259" t="s">
        <v>7440</v>
      </c>
      <c r="H217" s="304"/>
      <c r="I217" s="294"/>
      <c r="J217" s="294" t="s">
        <v>7879</v>
      </c>
      <c r="K217" s="202" t="s">
        <v>7437</v>
      </c>
      <c r="L217" s="294"/>
      <c r="M217" s="205" t="s">
        <v>7447</v>
      </c>
      <c r="N217" s="294"/>
      <c r="O217" s="206">
        <v>23.5</v>
      </c>
      <c r="P217" s="294"/>
      <c r="Q217" s="207">
        <v>2143333</v>
      </c>
      <c r="R217" s="294"/>
      <c r="S217" s="294"/>
      <c r="T217" s="294"/>
      <c r="U217" s="294"/>
      <c r="V217" s="294"/>
      <c r="W217" s="294"/>
      <c r="X217" s="294" t="s">
        <v>1998</v>
      </c>
      <c r="Y217" s="294" t="s">
        <v>1791</v>
      </c>
    </row>
    <row r="218" spans="1:25" ht="51" x14ac:dyDescent="0.25">
      <c r="A218" s="97">
        <f t="shared" si="3"/>
        <v>217</v>
      </c>
      <c r="B218" s="294"/>
      <c r="C218" s="191" t="s">
        <v>1652</v>
      </c>
      <c r="D218" s="294" t="s">
        <v>1787</v>
      </c>
      <c r="E218" s="259" t="s">
        <v>7896</v>
      </c>
      <c r="F218" s="208" t="s">
        <v>7551</v>
      </c>
      <c r="G218" s="259" t="s">
        <v>7441</v>
      </c>
      <c r="H218" s="304"/>
      <c r="I218" s="294"/>
      <c r="J218" s="294" t="s">
        <v>7879</v>
      </c>
      <c r="K218" s="202" t="s">
        <v>7437</v>
      </c>
      <c r="L218" s="294"/>
      <c r="M218" s="205" t="s">
        <v>7448</v>
      </c>
      <c r="N218" s="294"/>
      <c r="O218" s="206">
        <v>22.9</v>
      </c>
      <c r="P218" s="294"/>
      <c r="Q218" s="207">
        <v>2094253</v>
      </c>
      <c r="R218" s="294"/>
      <c r="S218" s="294"/>
      <c r="T218" s="294"/>
      <c r="U218" s="294"/>
      <c r="V218" s="294"/>
      <c r="W218" s="294"/>
      <c r="X218" s="294" t="s">
        <v>1998</v>
      </c>
      <c r="Y218" s="294" t="s">
        <v>1791</v>
      </c>
    </row>
    <row r="219" spans="1:25" ht="51" x14ac:dyDescent="0.25">
      <c r="A219" s="97">
        <f t="shared" si="3"/>
        <v>218</v>
      </c>
      <c r="B219" s="294"/>
      <c r="C219" s="191" t="s">
        <v>1652</v>
      </c>
      <c r="D219" s="294" t="s">
        <v>1787</v>
      </c>
      <c r="E219" s="259" t="s">
        <v>7896</v>
      </c>
      <c r="F219" s="208" t="s">
        <v>7552</v>
      </c>
      <c r="G219" s="259" t="s">
        <v>7442</v>
      </c>
      <c r="H219" s="304"/>
      <c r="I219" s="294"/>
      <c r="J219" s="294" t="s">
        <v>7879</v>
      </c>
      <c r="K219" s="202" t="s">
        <v>7437</v>
      </c>
      <c r="L219" s="294"/>
      <c r="M219" s="205" t="s">
        <v>7449</v>
      </c>
      <c r="N219" s="294"/>
      <c r="O219" s="206">
        <v>27.6</v>
      </c>
      <c r="P219" s="294"/>
      <c r="Q219" s="207">
        <v>2434553</v>
      </c>
      <c r="R219" s="294"/>
      <c r="S219" s="294"/>
      <c r="T219" s="294"/>
      <c r="U219" s="294"/>
      <c r="V219" s="294"/>
      <c r="W219" s="294"/>
      <c r="X219" s="294" t="s">
        <v>1998</v>
      </c>
      <c r="Y219" s="294" t="s">
        <v>1791</v>
      </c>
    </row>
    <row r="220" spans="1:25" ht="51" x14ac:dyDescent="0.25">
      <c r="A220" s="97">
        <f t="shared" si="3"/>
        <v>219</v>
      </c>
      <c r="B220" s="294"/>
      <c r="C220" s="191" t="s">
        <v>1652</v>
      </c>
      <c r="D220" s="294" t="s">
        <v>1787</v>
      </c>
      <c r="E220" s="259" t="s">
        <v>7896</v>
      </c>
      <c r="F220" s="208" t="s">
        <v>7553</v>
      </c>
      <c r="G220" s="259" t="s">
        <v>7443</v>
      </c>
      <c r="H220" s="304"/>
      <c r="I220" s="294"/>
      <c r="J220" s="294" t="s">
        <v>7879</v>
      </c>
      <c r="K220" s="202" t="s">
        <v>7437</v>
      </c>
      <c r="L220" s="294"/>
      <c r="M220" s="205" t="s">
        <v>7450</v>
      </c>
      <c r="N220" s="294"/>
      <c r="O220" s="206">
        <v>18.600000000000001</v>
      </c>
      <c r="P220" s="294"/>
      <c r="Q220" s="207">
        <v>1779713</v>
      </c>
      <c r="R220" s="294"/>
      <c r="S220" s="294"/>
      <c r="T220" s="294"/>
      <c r="U220" s="294"/>
      <c r="V220" s="294"/>
      <c r="W220" s="294"/>
      <c r="X220" s="294" t="s">
        <v>1998</v>
      </c>
      <c r="Y220" s="294" t="s">
        <v>1791</v>
      </c>
    </row>
    <row r="221" spans="1:25" ht="51" x14ac:dyDescent="0.25">
      <c r="A221" s="97">
        <f t="shared" si="3"/>
        <v>220</v>
      </c>
      <c r="B221" s="294"/>
      <c r="C221" s="191" t="s">
        <v>1652</v>
      </c>
      <c r="D221" s="294" t="s">
        <v>1787</v>
      </c>
      <c r="E221" s="259" t="s">
        <v>7896</v>
      </c>
      <c r="F221" s="208" t="s">
        <v>7547</v>
      </c>
      <c r="G221" s="259" t="s">
        <v>7444</v>
      </c>
      <c r="H221" s="304"/>
      <c r="I221" s="294"/>
      <c r="J221" s="294" t="s">
        <v>7879</v>
      </c>
      <c r="K221" s="202" t="s">
        <v>7437</v>
      </c>
      <c r="L221" s="294"/>
      <c r="M221" s="205" t="s">
        <v>7451</v>
      </c>
      <c r="N221" s="294"/>
      <c r="O221" s="206">
        <v>26.9</v>
      </c>
      <c r="P221" s="294"/>
      <c r="Q221" s="207">
        <v>2378413</v>
      </c>
      <c r="R221" s="294"/>
      <c r="S221" s="294"/>
      <c r="T221" s="294"/>
      <c r="U221" s="294"/>
      <c r="V221" s="294"/>
      <c r="W221" s="294"/>
      <c r="X221" s="294" t="s">
        <v>1998</v>
      </c>
      <c r="Y221" s="294" t="s">
        <v>1791</v>
      </c>
    </row>
    <row r="222" spans="1:25" ht="51" x14ac:dyDescent="0.25">
      <c r="A222" s="97">
        <f t="shared" si="3"/>
        <v>221</v>
      </c>
      <c r="B222" s="294"/>
      <c r="C222" s="191" t="s">
        <v>1652</v>
      </c>
      <c r="D222" s="294" t="s">
        <v>1787</v>
      </c>
      <c r="E222" s="259" t="s">
        <v>7896</v>
      </c>
      <c r="F222" s="279" t="s">
        <v>7452</v>
      </c>
      <c r="G222" s="294" t="s">
        <v>7453</v>
      </c>
      <c r="H222" s="304"/>
      <c r="I222" s="294"/>
      <c r="J222" s="294" t="s">
        <v>7879</v>
      </c>
      <c r="K222" s="202" t="s">
        <v>7454</v>
      </c>
      <c r="L222" s="294"/>
      <c r="M222" s="294" t="s">
        <v>7455</v>
      </c>
      <c r="N222" s="294"/>
      <c r="O222" s="63">
        <v>40.9</v>
      </c>
      <c r="P222" s="294"/>
      <c r="Q222" s="292">
        <v>3374423</v>
      </c>
      <c r="R222" s="294"/>
      <c r="S222" s="294"/>
      <c r="T222" s="294"/>
      <c r="U222" s="294"/>
      <c r="V222" s="294"/>
      <c r="W222" s="294"/>
      <c r="X222" s="294" t="s">
        <v>1998</v>
      </c>
      <c r="Y222" s="294" t="s">
        <v>1791</v>
      </c>
    </row>
    <row r="223" spans="1:25" ht="51" x14ac:dyDescent="0.25">
      <c r="A223" s="97">
        <f t="shared" si="3"/>
        <v>222</v>
      </c>
      <c r="B223" s="294"/>
      <c r="C223" s="191" t="s">
        <v>1652</v>
      </c>
      <c r="D223" s="294" t="s">
        <v>1787</v>
      </c>
      <c r="E223" s="259" t="s">
        <v>7896</v>
      </c>
      <c r="F223" s="279" t="s">
        <v>7456</v>
      </c>
      <c r="G223" s="294" t="s">
        <v>7457</v>
      </c>
      <c r="H223" s="304"/>
      <c r="I223" s="294"/>
      <c r="J223" s="294" t="s">
        <v>7879</v>
      </c>
      <c r="K223" s="202" t="s">
        <v>7454</v>
      </c>
      <c r="L223" s="294"/>
      <c r="M223" s="294" t="s">
        <v>7458</v>
      </c>
      <c r="N223" s="294"/>
      <c r="O223" s="63">
        <v>35.299999999999997</v>
      </c>
      <c r="P223" s="294"/>
      <c r="Q223" s="292">
        <v>3998433</v>
      </c>
      <c r="R223" s="294"/>
      <c r="S223" s="294"/>
      <c r="T223" s="294"/>
      <c r="U223" s="294"/>
      <c r="V223" s="294"/>
      <c r="W223" s="294"/>
      <c r="X223" s="294" t="s">
        <v>1998</v>
      </c>
      <c r="Y223" s="294" t="s">
        <v>1791</v>
      </c>
    </row>
    <row r="224" spans="1:25" ht="51" x14ac:dyDescent="0.25">
      <c r="A224" s="97">
        <f t="shared" si="3"/>
        <v>223</v>
      </c>
      <c r="B224" s="294"/>
      <c r="C224" s="191" t="s">
        <v>1652</v>
      </c>
      <c r="D224" s="294" t="s">
        <v>1787</v>
      </c>
      <c r="E224" s="259" t="s">
        <v>7896</v>
      </c>
      <c r="F224" s="279" t="s">
        <v>7459</v>
      </c>
      <c r="G224" s="294" t="s">
        <v>7460</v>
      </c>
      <c r="H224" s="304"/>
      <c r="I224" s="294"/>
      <c r="J224" s="294" t="s">
        <v>7879</v>
      </c>
      <c r="K224" s="202" t="s">
        <v>7454</v>
      </c>
      <c r="L224" s="294"/>
      <c r="M224" s="294" t="s">
        <v>7461</v>
      </c>
      <c r="N224" s="294"/>
      <c r="O224" s="63">
        <v>27.6</v>
      </c>
      <c r="P224" s="294"/>
      <c r="Q224" s="292">
        <v>2696000</v>
      </c>
      <c r="R224" s="294"/>
      <c r="S224" s="294"/>
      <c r="T224" s="294"/>
      <c r="U224" s="294"/>
      <c r="V224" s="294"/>
      <c r="W224" s="294"/>
      <c r="X224" s="294" t="s">
        <v>1998</v>
      </c>
      <c r="Y224" s="294" t="s">
        <v>1791</v>
      </c>
    </row>
    <row r="225" spans="1:25" ht="51" x14ac:dyDescent="0.25">
      <c r="A225" s="97">
        <f t="shared" si="3"/>
        <v>224</v>
      </c>
      <c r="B225" s="294"/>
      <c r="C225" s="191" t="s">
        <v>1652</v>
      </c>
      <c r="D225" s="294" t="s">
        <v>1787</v>
      </c>
      <c r="E225" s="259" t="s">
        <v>7896</v>
      </c>
      <c r="F225" s="279" t="s">
        <v>7468</v>
      </c>
      <c r="G225" s="294" t="s">
        <v>7467</v>
      </c>
      <c r="H225" s="304"/>
      <c r="I225" s="294"/>
      <c r="J225" s="294" t="s">
        <v>7879</v>
      </c>
      <c r="K225" s="202" t="s">
        <v>7469</v>
      </c>
      <c r="L225" s="294"/>
      <c r="M225" s="294" t="s">
        <v>7466</v>
      </c>
      <c r="N225" s="294"/>
      <c r="O225" s="63">
        <v>35.299999999999997</v>
      </c>
      <c r="P225" s="294"/>
      <c r="Q225" s="292">
        <v>2970903</v>
      </c>
      <c r="R225" s="294"/>
      <c r="S225" s="294"/>
      <c r="T225" s="294"/>
      <c r="U225" s="294"/>
      <c r="V225" s="294"/>
      <c r="W225" s="294"/>
      <c r="X225" s="294" t="s">
        <v>1998</v>
      </c>
      <c r="Y225" s="294" t="s">
        <v>1791</v>
      </c>
    </row>
    <row r="226" spans="1:25" ht="51" x14ac:dyDescent="0.25">
      <c r="A226" s="97">
        <f t="shared" si="3"/>
        <v>225</v>
      </c>
      <c r="B226" s="294"/>
      <c r="C226" s="191" t="s">
        <v>1652</v>
      </c>
      <c r="D226" s="294" t="s">
        <v>1787</v>
      </c>
      <c r="E226" s="259" t="s">
        <v>7896</v>
      </c>
      <c r="F226" s="279" t="s">
        <v>7470</v>
      </c>
      <c r="G226" s="294" t="s">
        <v>7472</v>
      </c>
      <c r="H226" s="304"/>
      <c r="I226" s="294"/>
      <c r="J226" s="294" t="s">
        <v>7879</v>
      </c>
      <c r="K226" s="202" t="s">
        <v>7473</v>
      </c>
      <c r="L226" s="294"/>
      <c r="M226" s="294" t="s">
        <v>7471</v>
      </c>
      <c r="N226" s="294"/>
      <c r="O226" s="63">
        <v>35.299999999999997</v>
      </c>
      <c r="P226" s="294"/>
      <c r="Q226" s="292">
        <v>2749870</v>
      </c>
      <c r="R226" s="294"/>
      <c r="S226" s="294"/>
      <c r="T226" s="294"/>
      <c r="U226" s="294"/>
      <c r="V226" s="294"/>
      <c r="W226" s="294"/>
      <c r="X226" s="294" t="s">
        <v>1998</v>
      </c>
      <c r="Y226" s="294" t="s">
        <v>1791</v>
      </c>
    </row>
    <row r="227" spans="1:25" ht="51" x14ac:dyDescent="0.25">
      <c r="A227" s="97">
        <f t="shared" si="3"/>
        <v>226</v>
      </c>
      <c r="B227" s="294"/>
      <c r="C227" s="191" t="s">
        <v>1652</v>
      </c>
      <c r="D227" s="294" t="s">
        <v>1787</v>
      </c>
      <c r="E227" s="259" t="s">
        <v>7896</v>
      </c>
      <c r="F227" s="279" t="s">
        <v>7475</v>
      </c>
      <c r="G227" s="294" t="s">
        <v>7474</v>
      </c>
      <c r="H227" s="304"/>
      <c r="I227" s="294"/>
      <c r="J227" s="294" t="s">
        <v>7879</v>
      </c>
      <c r="K227" s="202" t="s">
        <v>7473</v>
      </c>
      <c r="L227" s="294"/>
      <c r="M227" s="294" t="s">
        <v>7476</v>
      </c>
      <c r="N227" s="294"/>
      <c r="O227" s="63">
        <v>34.200000000000003</v>
      </c>
      <c r="P227" s="294"/>
      <c r="Q227" s="292">
        <v>2905733</v>
      </c>
      <c r="R227" s="294"/>
      <c r="S227" s="294"/>
      <c r="T227" s="294"/>
      <c r="U227" s="294"/>
      <c r="V227" s="294"/>
      <c r="W227" s="294"/>
      <c r="X227" s="294" t="s">
        <v>1998</v>
      </c>
      <c r="Y227" s="294" t="s">
        <v>1791</v>
      </c>
    </row>
    <row r="228" spans="1:25" ht="51" x14ac:dyDescent="0.25">
      <c r="A228" s="97">
        <f t="shared" si="3"/>
        <v>227</v>
      </c>
      <c r="B228" s="294"/>
      <c r="C228" s="191" t="s">
        <v>1652</v>
      </c>
      <c r="D228" s="294" t="s">
        <v>1787</v>
      </c>
      <c r="E228" s="259" t="s">
        <v>7896</v>
      </c>
      <c r="F228" s="208" t="s">
        <v>7563</v>
      </c>
      <c r="G228" s="259" t="s">
        <v>7496</v>
      </c>
      <c r="H228" s="304"/>
      <c r="I228" s="294"/>
      <c r="J228" s="294" t="s">
        <v>7879</v>
      </c>
      <c r="K228" s="202" t="s">
        <v>7497</v>
      </c>
      <c r="L228" s="294"/>
      <c r="M228" s="205" t="s">
        <v>7498</v>
      </c>
      <c r="N228" s="294"/>
      <c r="O228" s="206">
        <v>39.9</v>
      </c>
      <c r="P228" s="294"/>
      <c r="Q228" s="292">
        <v>2749870</v>
      </c>
      <c r="R228" s="294"/>
      <c r="S228" s="294"/>
      <c r="T228" s="294"/>
      <c r="U228" s="294"/>
      <c r="V228" s="294"/>
      <c r="W228" s="294"/>
      <c r="X228" s="294" t="s">
        <v>1998</v>
      </c>
      <c r="Y228" s="294" t="s">
        <v>1791</v>
      </c>
    </row>
    <row r="229" spans="1:25" ht="51" x14ac:dyDescent="0.25">
      <c r="A229" s="97">
        <f t="shared" si="3"/>
        <v>228</v>
      </c>
      <c r="B229" s="294"/>
      <c r="C229" s="191" t="s">
        <v>1652</v>
      </c>
      <c r="D229" s="294" t="s">
        <v>1787</v>
      </c>
      <c r="E229" s="259" t="s">
        <v>7896</v>
      </c>
      <c r="F229" s="208" t="s">
        <v>7564</v>
      </c>
      <c r="G229" s="259" t="s">
        <v>7499</v>
      </c>
      <c r="H229" s="202"/>
      <c r="I229" s="205"/>
      <c r="J229" s="294" t="s">
        <v>7879</v>
      </c>
      <c r="K229" s="202" t="s">
        <v>7500</v>
      </c>
      <c r="L229" s="294"/>
      <c r="M229" s="205" t="s">
        <v>7953</v>
      </c>
      <c r="N229" s="294"/>
      <c r="O229" s="206">
        <v>28</v>
      </c>
      <c r="P229" s="294"/>
      <c r="Q229" s="292">
        <v>2731000</v>
      </c>
      <c r="R229" s="294"/>
      <c r="S229" s="294"/>
      <c r="T229" s="294"/>
      <c r="U229" s="294"/>
      <c r="V229" s="294"/>
      <c r="W229" s="294"/>
      <c r="X229" s="294">
        <f t="shared" ref="X229:X241" si="4">$X$968</f>
        <v>0</v>
      </c>
      <c r="Y229" s="294" t="s">
        <v>1791</v>
      </c>
    </row>
    <row r="230" spans="1:25" ht="51" x14ac:dyDescent="0.25">
      <c r="A230" s="97">
        <f t="shared" si="3"/>
        <v>229</v>
      </c>
      <c r="B230" s="294"/>
      <c r="C230" s="191" t="s">
        <v>1652</v>
      </c>
      <c r="D230" s="294" t="s">
        <v>1787</v>
      </c>
      <c r="E230" s="259" t="s">
        <v>7896</v>
      </c>
      <c r="F230" s="208" t="s">
        <v>7565</v>
      </c>
      <c r="G230" s="259" t="s">
        <v>7501</v>
      </c>
      <c r="H230" s="202"/>
      <c r="I230" s="205"/>
      <c r="J230" s="294" t="s">
        <v>7879</v>
      </c>
      <c r="K230" s="202" t="s">
        <v>7500</v>
      </c>
      <c r="L230" s="294"/>
      <c r="M230" s="205" t="s">
        <v>7954</v>
      </c>
      <c r="N230" s="294"/>
      <c r="O230" s="206">
        <v>33.9</v>
      </c>
      <c r="P230" s="294"/>
      <c r="Q230" s="292">
        <v>3270000</v>
      </c>
      <c r="R230" s="294"/>
      <c r="S230" s="294"/>
      <c r="T230" s="294"/>
      <c r="U230" s="294"/>
      <c r="V230" s="294"/>
      <c r="W230" s="294"/>
      <c r="X230" s="294">
        <f t="shared" si="4"/>
        <v>0</v>
      </c>
      <c r="Y230" s="294" t="s">
        <v>1791</v>
      </c>
    </row>
    <row r="231" spans="1:25" ht="51" x14ac:dyDescent="0.25">
      <c r="A231" s="97">
        <f t="shared" si="3"/>
        <v>230</v>
      </c>
      <c r="B231" s="294"/>
      <c r="C231" s="191" t="s">
        <v>1652</v>
      </c>
      <c r="D231" s="294" t="s">
        <v>1787</v>
      </c>
      <c r="E231" s="259" t="s">
        <v>7896</v>
      </c>
      <c r="F231" s="208" t="s">
        <v>7566</v>
      </c>
      <c r="G231" s="259" t="s">
        <v>7502</v>
      </c>
      <c r="H231" s="202"/>
      <c r="I231" s="205"/>
      <c r="J231" s="294" t="s">
        <v>7879</v>
      </c>
      <c r="K231" s="202" t="s">
        <v>7500</v>
      </c>
      <c r="L231" s="294"/>
      <c r="M231" s="205" t="s">
        <v>7955</v>
      </c>
      <c r="N231" s="294"/>
      <c r="O231" s="206">
        <v>38.9</v>
      </c>
      <c r="P231" s="294"/>
      <c r="Q231" s="292">
        <v>3742000</v>
      </c>
      <c r="R231" s="294"/>
      <c r="S231" s="294"/>
      <c r="T231" s="294"/>
      <c r="U231" s="294"/>
      <c r="V231" s="294"/>
      <c r="W231" s="294"/>
      <c r="X231" s="294">
        <f t="shared" si="4"/>
        <v>0</v>
      </c>
      <c r="Y231" s="294" t="s">
        <v>1791</v>
      </c>
    </row>
    <row r="232" spans="1:25" ht="51" x14ac:dyDescent="0.25">
      <c r="A232" s="97">
        <f t="shared" si="3"/>
        <v>231</v>
      </c>
      <c r="B232" s="294"/>
      <c r="C232" s="191" t="s">
        <v>1652</v>
      </c>
      <c r="D232" s="294" t="s">
        <v>1787</v>
      </c>
      <c r="E232" s="259" t="s">
        <v>7896</v>
      </c>
      <c r="F232" s="279" t="s">
        <v>7503</v>
      </c>
      <c r="G232" s="294" t="s">
        <v>7504</v>
      </c>
      <c r="H232" s="304"/>
      <c r="I232" s="294"/>
      <c r="J232" s="294" t="s">
        <v>7879</v>
      </c>
      <c r="K232" s="202" t="s">
        <v>7500</v>
      </c>
      <c r="L232" s="294"/>
      <c r="M232" s="205" t="s">
        <v>7505</v>
      </c>
      <c r="N232" s="294"/>
      <c r="O232" s="206">
        <v>18.2</v>
      </c>
      <c r="P232" s="294"/>
      <c r="Q232" s="292">
        <v>3448519.32</v>
      </c>
      <c r="R232" s="294"/>
      <c r="S232" s="294"/>
      <c r="T232" s="294"/>
      <c r="U232" s="294"/>
      <c r="V232" s="294"/>
      <c r="W232" s="294"/>
      <c r="X232" s="294">
        <f t="shared" si="4"/>
        <v>0</v>
      </c>
      <c r="Y232" s="294" t="s">
        <v>1791</v>
      </c>
    </row>
    <row r="233" spans="1:25" ht="51" x14ac:dyDescent="0.25">
      <c r="A233" s="97">
        <f t="shared" si="3"/>
        <v>232</v>
      </c>
      <c r="B233" s="294"/>
      <c r="C233" s="191" t="s">
        <v>1652</v>
      </c>
      <c r="D233" s="294" t="s">
        <v>1787</v>
      </c>
      <c r="E233" s="259" t="s">
        <v>7896</v>
      </c>
      <c r="F233" s="279" t="s">
        <v>7506</v>
      </c>
      <c r="G233" s="294" t="s">
        <v>7507</v>
      </c>
      <c r="H233" s="304"/>
      <c r="I233" s="294"/>
      <c r="J233" s="294" t="s">
        <v>7879</v>
      </c>
      <c r="K233" s="202" t="s">
        <v>7500</v>
      </c>
      <c r="L233" s="294"/>
      <c r="M233" s="205" t="s">
        <v>7508</v>
      </c>
      <c r="N233" s="294"/>
      <c r="O233" s="206">
        <v>18.7</v>
      </c>
      <c r="P233" s="294"/>
      <c r="Q233" s="292">
        <v>1778093</v>
      </c>
      <c r="R233" s="294"/>
      <c r="S233" s="294"/>
      <c r="T233" s="294"/>
      <c r="U233" s="294"/>
      <c r="V233" s="294"/>
      <c r="W233" s="294"/>
      <c r="X233" s="294">
        <f t="shared" si="4"/>
        <v>0</v>
      </c>
      <c r="Y233" s="294" t="s">
        <v>1791</v>
      </c>
    </row>
    <row r="234" spans="1:25" ht="51" x14ac:dyDescent="0.25">
      <c r="A234" s="97">
        <f t="shared" si="3"/>
        <v>233</v>
      </c>
      <c r="B234" s="294"/>
      <c r="C234" s="191" t="s">
        <v>1652</v>
      </c>
      <c r="D234" s="294" t="s">
        <v>1787</v>
      </c>
      <c r="E234" s="259" t="s">
        <v>7896</v>
      </c>
      <c r="F234" s="208" t="s">
        <v>7567</v>
      </c>
      <c r="G234" s="259" t="s">
        <v>7509</v>
      </c>
      <c r="H234" s="304"/>
      <c r="I234" s="294"/>
      <c r="J234" s="294" t="s">
        <v>7879</v>
      </c>
      <c r="K234" s="202" t="s">
        <v>7500</v>
      </c>
      <c r="L234" s="294"/>
      <c r="M234" s="205" t="s">
        <v>7510</v>
      </c>
      <c r="N234" s="294"/>
      <c r="O234" s="206">
        <v>35.200000000000003</v>
      </c>
      <c r="P234" s="294"/>
      <c r="Q234" s="292">
        <v>2963113</v>
      </c>
      <c r="R234" s="294"/>
      <c r="S234" s="294"/>
      <c r="T234" s="294"/>
      <c r="U234" s="294"/>
      <c r="V234" s="294"/>
      <c r="W234" s="294"/>
      <c r="X234" s="294">
        <f t="shared" si="4"/>
        <v>0</v>
      </c>
      <c r="Y234" s="294" t="s">
        <v>1791</v>
      </c>
    </row>
    <row r="235" spans="1:25" ht="51" x14ac:dyDescent="0.25">
      <c r="A235" s="97">
        <f t="shared" si="3"/>
        <v>234</v>
      </c>
      <c r="B235" s="294"/>
      <c r="C235" s="191" t="s">
        <v>1652</v>
      </c>
      <c r="D235" s="294" t="s">
        <v>1787</v>
      </c>
      <c r="E235" s="259" t="s">
        <v>7896</v>
      </c>
      <c r="F235" s="208" t="s">
        <v>7568</v>
      </c>
      <c r="G235" s="259" t="s">
        <v>7511</v>
      </c>
      <c r="H235" s="304"/>
      <c r="I235" s="294"/>
      <c r="J235" s="294" t="s">
        <v>7879</v>
      </c>
      <c r="K235" s="202" t="s">
        <v>7500</v>
      </c>
      <c r="L235" s="294"/>
      <c r="M235" s="205" t="s">
        <v>7512</v>
      </c>
      <c r="N235" s="294"/>
      <c r="O235" s="206">
        <v>25.8</v>
      </c>
      <c r="P235" s="294"/>
      <c r="Q235" s="292">
        <v>2538000</v>
      </c>
      <c r="R235" s="294"/>
      <c r="S235" s="294"/>
      <c r="T235" s="294"/>
      <c r="U235" s="294"/>
      <c r="V235" s="294"/>
      <c r="W235" s="294"/>
      <c r="X235" s="294">
        <f t="shared" si="4"/>
        <v>0</v>
      </c>
      <c r="Y235" s="294" t="s">
        <v>1791</v>
      </c>
    </row>
    <row r="236" spans="1:25" ht="51" x14ac:dyDescent="0.25">
      <c r="A236" s="97">
        <f t="shared" si="3"/>
        <v>235</v>
      </c>
      <c r="B236" s="294"/>
      <c r="C236" s="191" t="s">
        <v>1652</v>
      </c>
      <c r="D236" s="294" t="s">
        <v>1787</v>
      </c>
      <c r="E236" s="259" t="s">
        <v>7896</v>
      </c>
      <c r="F236" s="208" t="s">
        <v>7569</v>
      </c>
      <c r="G236" s="259" t="s">
        <v>7513</v>
      </c>
      <c r="H236" s="304"/>
      <c r="I236" s="294"/>
      <c r="J236" s="294" t="s">
        <v>7879</v>
      </c>
      <c r="K236" s="202" t="s">
        <v>7500</v>
      </c>
      <c r="L236" s="294"/>
      <c r="M236" s="205" t="s">
        <v>7514</v>
      </c>
      <c r="N236" s="294"/>
      <c r="O236" s="206">
        <v>46.6</v>
      </c>
      <c r="P236" s="294"/>
      <c r="Q236" s="292">
        <v>3743993</v>
      </c>
      <c r="R236" s="294"/>
      <c r="S236" s="294"/>
      <c r="T236" s="294"/>
      <c r="U236" s="294"/>
      <c r="V236" s="294"/>
      <c r="W236" s="294"/>
      <c r="X236" s="294">
        <f t="shared" si="4"/>
        <v>0</v>
      </c>
      <c r="Y236" s="294" t="s">
        <v>1791</v>
      </c>
    </row>
    <row r="237" spans="1:25" ht="51" x14ac:dyDescent="0.25">
      <c r="A237" s="97">
        <f t="shared" si="3"/>
        <v>236</v>
      </c>
      <c r="B237" s="294"/>
      <c r="C237" s="191" t="s">
        <v>1652</v>
      </c>
      <c r="D237" s="294" t="s">
        <v>1787</v>
      </c>
      <c r="E237" s="259" t="s">
        <v>7896</v>
      </c>
      <c r="F237" s="265" t="s">
        <v>7587</v>
      </c>
      <c r="G237" s="294" t="s">
        <v>7589</v>
      </c>
      <c r="H237" s="304"/>
      <c r="I237" s="294"/>
      <c r="J237" s="294" t="s">
        <v>7879</v>
      </c>
      <c r="K237" s="202" t="s">
        <v>7588</v>
      </c>
      <c r="L237" s="294"/>
      <c r="M237" s="294" t="s">
        <v>7590</v>
      </c>
      <c r="N237" s="294"/>
      <c r="O237" s="294">
        <v>19.100000000000001</v>
      </c>
      <c r="P237" s="294"/>
      <c r="Q237" s="292">
        <v>1813973</v>
      </c>
      <c r="R237" s="294"/>
      <c r="S237" s="294"/>
      <c r="T237" s="294"/>
      <c r="U237" s="294"/>
      <c r="V237" s="294"/>
      <c r="W237" s="294"/>
      <c r="X237" s="294">
        <f t="shared" si="4"/>
        <v>0</v>
      </c>
      <c r="Y237" s="294" t="s">
        <v>1791</v>
      </c>
    </row>
    <row r="238" spans="1:25" ht="51" x14ac:dyDescent="0.25">
      <c r="A238" s="97">
        <f t="shared" si="3"/>
        <v>237</v>
      </c>
      <c r="B238" s="294"/>
      <c r="C238" s="191" t="s">
        <v>1652</v>
      </c>
      <c r="D238" s="294" t="s">
        <v>1787</v>
      </c>
      <c r="E238" s="259" t="s">
        <v>7896</v>
      </c>
      <c r="F238" s="265" t="s">
        <v>7591</v>
      </c>
      <c r="G238" s="294" t="s">
        <v>7592</v>
      </c>
      <c r="H238" s="304"/>
      <c r="I238" s="294"/>
      <c r="J238" s="294" t="s">
        <v>7879</v>
      </c>
      <c r="K238" s="202" t="s">
        <v>7593</v>
      </c>
      <c r="L238" s="294"/>
      <c r="M238" s="294" t="s">
        <v>7594</v>
      </c>
      <c r="N238" s="294"/>
      <c r="O238" s="294">
        <v>18.100000000000001</v>
      </c>
      <c r="P238" s="294"/>
      <c r="Q238" s="292">
        <v>353212.4</v>
      </c>
      <c r="R238" s="294"/>
      <c r="S238" s="294"/>
      <c r="T238" s="294"/>
      <c r="U238" s="294"/>
      <c r="V238" s="294"/>
      <c r="W238" s="294"/>
      <c r="X238" s="294">
        <f t="shared" si="4"/>
        <v>0</v>
      </c>
      <c r="Y238" s="294" t="s">
        <v>1791</v>
      </c>
    </row>
    <row r="239" spans="1:25" ht="51" x14ac:dyDescent="0.25">
      <c r="A239" s="97">
        <f t="shared" si="3"/>
        <v>238</v>
      </c>
      <c r="B239" s="294"/>
      <c r="C239" s="191" t="s">
        <v>1652</v>
      </c>
      <c r="D239" s="294" t="s">
        <v>1787</v>
      </c>
      <c r="E239" s="259" t="s">
        <v>7896</v>
      </c>
      <c r="F239" s="265" t="s">
        <v>7598</v>
      </c>
      <c r="G239" s="294" t="s">
        <v>7595</v>
      </c>
      <c r="H239" s="304"/>
      <c r="I239" s="294"/>
      <c r="J239" s="294" t="s">
        <v>7879</v>
      </c>
      <c r="K239" s="202" t="s">
        <v>7597</v>
      </c>
      <c r="L239" s="294"/>
      <c r="M239" s="294" t="s">
        <v>7596</v>
      </c>
      <c r="N239" s="294"/>
      <c r="O239" s="294">
        <v>46.3</v>
      </c>
      <c r="P239" s="294"/>
      <c r="Q239" s="292">
        <v>3721313</v>
      </c>
      <c r="R239" s="294"/>
      <c r="S239" s="294"/>
      <c r="T239" s="294"/>
      <c r="U239" s="294"/>
      <c r="V239" s="294"/>
      <c r="W239" s="294"/>
      <c r="X239" s="294">
        <f t="shared" si="4"/>
        <v>0</v>
      </c>
      <c r="Y239" s="294" t="s">
        <v>1791</v>
      </c>
    </row>
    <row r="240" spans="1:25" ht="51" x14ac:dyDescent="0.25">
      <c r="A240" s="97">
        <f t="shared" si="3"/>
        <v>239</v>
      </c>
      <c r="B240" s="294"/>
      <c r="C240" s="191" t="s">
        <v>1652</v>
      </c>
      <c r="D240" s="294" t="s">
        <v>1787</v>
      </c>
      <c r="E240" s="259" t="s">
        <v>7896</v>
      </c>
      <c r="F240" s="265" t="s">
        <v>7599</v>
      </c>
      <c r="G240" s="294" t="s">
        <v>7601</v>
      </c>
      <c r="H240" s="304"/>
      <c r="I240" s="294"/>
      <c r="J240" s="294" t="s">
        <v>7879</v>
      </c>
      <c r="K240" s="202" t="s">
        <v>7597</v>
      </c>
      <c r="L240" s="294"/>
      <c r="M240" s="294" t="s">
        <v>7600</v>
      </c>
      <c r="N240" s="294"/>
      <c r="O240" s="294">
        <v>35.799999999999997</v>
      </c>
      <c r="P240" s="294"/>
      <c r="Q240" s="292">
        <v>3009853</v>
      </c>
      <c r="R240" s="294"/>
      <c r="S240" s="294"/>
      <c r="T240" s="294"/>
      <c r="U240" s="294"/>
      <c r="V240" s="294"/>
      <c r="W240" s="294"/>
      <c r="X240" s="294">
        <f t="shared" si="4"/>
        <v>0</v>
      </c>
      <c r="Y240" s="294" t="s">
        <v>1791</v>
      </c>
    </row>
    <row r="241" spans="1:25" ht="51" x14ac:dyDescent="0.25">
      <c r="A241" s="97">
        <f t="shared" si="3"/>
        <v>240</v>
      </c>
      <c r="B241" s="294"/>
      <c r="C241" s="191" t="s">
        <v>1652</v>
      </c>
      <c r="D241" s="294" t="s">
        <v>1787</v>
      </c>
      <c r="E241" s="259" t="s">
        <v>7896</v>
      </c>
      <c r="F241" s="265" t="s">
        <v>7602</v>
      </c>
      <c r="G241" s="294" t="s">
        <v>7604</v>
      </c>
      <c r="H241" s="304"/>
      <c r="I241" s="294"/>
      <c r="J241" s="294" t="s">
        <v>7879</v>
      </c>
      <c r="K241" s="202" t="s">
        <v>7597</v>
      </c>
      <c r="L241" s="294"/>
      <c r="M241" s="294" t="s">
        <v>7603</v>
      </c>
      <c r="N241" s="294"/>
      <c r="O241" s="294">
        <v>13.3</v>
      </c>
      <c r="P241" s="294"/>
      <c r="Q241" s="292">
        <v>1155770</v>
      </c>
      <c r="R241" s="294"/>
      <c r="S241" s="294"/>
      <c r="T241" s="294"/>
      <c r="U241" s="294"/>
      <c r="V241" s="294"/>
      <c r="W241" s="294"/>
      <c r="X241" s="294">
        <f t="shared" si="4"/>
        <v>0</v>
      </c>
      <c r="Y241" s="294" t="s">
        <v>1791</v>
      </c>
    </row>
    <row r="242" spans="1:25" ht="51" x14ac:dyDescent="0.25">
      <c r="A242" s="97">
        <f t="shared" si="3"/>
        <v>241</v>
      </c>
      <c r="B242" s="191"/>
      <c r="C242" s="191" t="s">
        <v>1652</v>
      </c>
      <c r="D242" s="294" t="s">
        <v>1787</v>
      </c>
      <c r="E242" s="259" t="s">
        <v>7896</v>
      </c>
      <c r="F242" s="279" t="s">
        <v>2872</v>
      </c>
      <c r="G242" s="294" t="s">
        <v>2875</v>
      </c>
      <c r="H242" s="294"/>
      <c r="I242" s="294"/>
      <c r="J242" s="294" t="s">
        <v>7879</v>
      </c>
      <c r="K242" s="279" t="s">
        <v>2871</v>
      </c>
      <c r="L242" s="279"/>
      <c r="M242" s="294" t="s">
        <v>2874</v>
      </c>
      <c r="N242" s="294"/>
      <c r="O242" s="294">
        <v>15.8</v>
      </c>
      <c r="P242" s="300"/>
      <c r="Q242" s="292">
        <v>749400</v>
      </c>
      <c r="R242" s="292"/>
      <c r="S242" s="292"/>
      <c r="T242" s="292"/>
      <c r="U242" s="292"/>
      <c r="V242" s="292"/>
      <c r="W242" s="292"/>
      <c r="X242" s="294" t="s">
        <v>2873</v>
      </c>
      <c r="Y242" s="294" t="s">
        <v>1791</v>
      </c>
    </row>
    <row r="243" spans="1:25" ht="51" x14ac:dyDescent="0.25">
      <c r="A243" s="97">
        <f t="shared" si="3"/>
        <v>242</v>
      </c>
      <c r="B243" s="191"/>
      <c r="C243" s="191" t="s">
        <v>1652</v>
      </c>
      <c r="D243" s="294" t="s">
        <v>1787</v>
      </c>
      <c r="E243" s="259" t="s">
        <v>7896</v>
      </c>
      <c r="F243" s="279" t="s">
        <v>2901</v>
      </c>
      <c r="G243" s="294" t="s">
        <v>7956</v>
      </c>
      <c r="H243" s="294"/>
      <c r="I243" s="294"/>
      <c r="J243" s="294" t="s">
        <v>7879</v>
      </c>
      <c r="K243" s="279" t="s">
        <v>2732</v>
      </c>
      <c r="L243" s="279"/>
      <c r="M243" s="294"/>
      <c r="N243" s="294"/>
      <c r="O243" s="294">
        <v>27.5</v>
      </c>
      <c r="P243" s="300"/>
      <c r="Q243" s="292">
        <v>613360</v>
      </c>
      <c r="R243" s="292"/>
      <c r="S243" s="292"/>
      <c r="T243" s="292"/>
      <c r="U243" s="292"/>
      <c r="V243" s="292"/>
      <c r="W243" s="292"/>
      <c r="X243" s="294" t="s">
        <v>2873</v>
      </c>
      <c r="Y243" s="294" t="s">
        <v>1791</v>
      </c>
    </row>
    <row r="244" spans="1:25" ht="51" x14ac:dyDescent="0.25">
      <c r="A244" s="97">
        <f t="shared" si="3"/>
        <v>243</v>
      </c>
      <c r="B244" s="191"/>
      <c r="C244" s="191" t="s">
        <v>1652</v>
      </c>
      <c r="D244" s="294" t="s">
        <v>1787</v>
      </c>
      <c r="E244" s="259" t="s">
        <v>7896</v>
      </c>
      <c r="F244" s="279" t="s">
        <v>2903</v>
      </c>
      <c r="G244" s="294" t="s">
        <v>2905</v>
      </c>
      <c r="H244" s="294"/>
      <c r="I244" s="294"/>
      <c r="J244" s="294" t="s">
        <v>7879</v>
      </c>
      <c r="K244" s="279" t="s">
        <v>2902</v>
      </c>
      <c r="L244" s="279"/>
      <c r="M244" s="294" t="s">
        <v>2904</v>
      </c>
      <c r="N244" s="294"/>
      <c r="O244" s="294">
        <v>26.1</v>
      </c>
      <c r="P244" s="300"/>
      <c r="Q244" s="292">
        <v>1230400</v>
      </c>
      <c r="R244" s="292"/>
      <c r="S244" s="292"/>
      <c r="T244" s="292"/>
      <c r="U244" s="292"/>
      <c r="V244" s="292"/>
      <c r="W244" s="292"/>
      <c r="X244" s="294" t="s">
        <v>2873</v>
      </c>
      <c r="Y244" s="294" t="s">
        <v>1791</v>
      </c>
    </row>
    <row r="245" spans="1:25" ht="51" x14ac:dyDescent="0.25">
      <c r="A245" s="97">
        <f t="shared" si="3"/>
        <v>244</v>
      </c>
      <c r="B245" s="191"/>
      <c r="C245" s="191" t="s">
        <v>1652</v>
      </c>
      <c r="D245" s="294" t="s">
        <v>1787</v>
      </c>
      <c r="E245" s="259" t="s">
        <v>7896</v>
      </c>
      <c r="F245" s="279" t="s">
        <v>2907</v>
      </c>
      <c r="G245" s="294" t="s">
        <v>2909</v>
      </c>
      <c r="H245" s="294"/>
      <c r="I245" s="294"/>
      <c r="J245" s="294" t="s">
        <v>7879</v>
      </c>
      <c r="K245" s="279" t="s">
        <v>2906</v>
      </c>
      <c r="L245" s="279"/>
      <c r="M245" s="294" t="s">
        <v>2908</v>
      </c>
      <c r="N245" s="294"/>
      <c r="O245" s="294">
        <v>26.7</v>
      </c>
      <c r="P245" s="300"/>
      <c r="Q245" s="292">
        <v>1258400</v>
      </c>
      <c r="R245" s="292"/>
      <c r="S245" s="292"/>
      <c r="T245" s="292"/>
      <c r="U245" s="292"/>
      <c r="V245" s="292"/>
      <c r="W245" s="292"/>
      <c r="X245" s="294" t="s">
        <v>2873</v>
      </c>
      <c r="Y245" s="294" t="s">
        <v>1791</v>
      </c>
    </row>
    <row r="246" spans="1:25" ht="51" x14ac:dyDescent="0.25">
      <c r="A246" s="97">
        <f t="shared" si="3"/>
        <v>245</v>
      </c>
      <c r="B246" s="191"/>
      <c r="C246" s="191" t="s">
        <v>1652</v>
      </c>
      <c r="D246" s="294" t="s">
        <v>1787</v>
      </c>
      <c r="E246" s="259" t="s">
        <v>7896</v>
      </c>
      <c r="F246" s="265" t="s">
        <v>3461</v>
      </c>
      <c r="G246" s="294" t="s">
        <v>3463</v>
      </c>
      <c r="H246" s="294"/>
      <c r="I246" s="294"/>
      <c r="J246" s="294" t="s">
        <v>7879</v>
      </c>
      <c r="K246" s="132" t="s">
        <v>2498</v>
      </c>
      <c r="L246" s="132"/>
      <c r="M246" s="294"/>
      <c r="N246" s="294"/>
      <c r="O246" s="294">
        <v>40.9</v>
      </c>
      <c r="P246" s="300"/>
      <c r="Q246" s="292">
        <v>833542</v>
      </c>
      <c r="R246" s="292"/>
      <c r="S246" s="292"/>
      <c r="T246" s="292"/>
      <c r="U246" s="292"/>
      <c r="V246" s="292"/>
      <c r="W246" s="292"/>
      <c r="X246" s="294" t="s">
        <v>3462</v>
      </c>
      <c r="Y246" s="294" t="s">
        <v>1807</v>
      </c>
    </row>
    <row r="247" spans="1:25" ht="51" x14ac:dyDescent="0.25">
      <c r="A247" s="97">
        <f t="shared" si="3"/>
        <v>246</v>
      </c>
      <c r="B247" s="191"/>
      <c r="C247" s="191" t="s">
        <v>1652</v>
      </c>
      <c r="D247" s="294" t="s">
        <v>1787</v>
      </c>
      <c r="E247" s="259" t="s">
        <v>7896</v>
      </c>
      <c r="F247" s="265" t="s">
        <v>3454</v>
      </c>
      <c r="G247" s="294" t="s">
        <v>3457</v>
      </c>
      <c r="H247" s="294"/>
      <c r="I247" s="294"/>
      <c r="J247" s="294" t="s">
        <v>7879</v>
      </c>
      <c r="K247" s="132" t="s">
        <v>2220</v>
      </c>
      <c r="L247" s="132"/>
      <c r="M247" s="294" t="s">
        <v>3456</v>
      </c>
      <c r="N247" s="294"/>
      <c r="O247" s="294">
        <v>33.299999999999997</v>
      </c>
      <c r="P247" s="300"/>
      <c r="Q247" s="292">
        <v>742723.2</v>
      </c>
      <c r="R247" s="292"/>
      <c r="S247" s="292"/>
      <c r="T247" s="292"/>
      <c r="U247" s="292"/>
      <c r="V247" s="292"/>
      <c r="W247" s="292"/>
      <c r="X247" s="294" t="s">
        <v>3455</v>
      </c>
      <c r="Y247" s="294" t="s">
        <v>1791</v>
      </c>
    </row>
    <row r="248" spans="1:25" ht="51" x14ac:dyDescent="0.25">
      <c r="A248" s="97">
        <f t="shared" si="3"/>
        <v>247</v>
      </c>
      <c r="B248" s="191"/>
      <c r="C248" s="191" t="s">
        <v>1652</v>
      </c>
      <c r="D248" s="294" t="s">
        <v>1787</v>
      </c>
      <c r="E248" s="259" t="s">
        <v>7896</v>
      </c>
      <c r="F248" s="265" t="s">
        <v>3458</v>
      </c>
      <c r="G248" s="294" t="s">
        <v>3460</v>
      </c>
      <c r="H248" s="294"/>
      <c r="I248" s="294"/>
      <c r="J248" s="294" t="s">
        <v>7879</v>
      </c>
      <c r="K248" s="132" t="s">
        <v>2220</v>
      </c>
      <c r="L248" s="132"/>
      <c r="M248" s="294" t="s">
        <v>3459</v>
      </c>
      <c r="N248" s="294"/>
      <c r="O248" s="294">
        <v>33.6</v>
      </c>
      <c r="P248" s="300"/>
      <c r="Q248" s="292">
        <v>749414.40000000002</v>
      </c>
      <c r="R248" s="292"/>
      <c r="S248" s="292"/>
      <c r="T248" s="292"/>
      <c r="U248" s="292"/>
      <c r="V248" s="292"/>
      <c r="W248" s="292"/>
      <c r="X248" s="294" t="s">
        <v>3455</v>
      </c>
      <c r="Y248" s="294" t="s">
        <v>1791</v>
      </c>
    </row>
    <row r="249" spans="1:25" ht="51" x14ac:dyDescent="0.25">
      <c r="A249" s="97">
        <f t="shared" si="3"/>
        <v>248</v>
      </c>
      <c r="B249" s="191"/>
      <c r="C249" s="191" t="s">
        <v>1652</v>
      </c>
      <c r="D249" s="294" t="s">
        <v>1787</v>
      </c>
      <c r="E249" s="259" t="s">
        <v>7896</v>
      </c>
      <c r="F249" s="265" t="s">
        <v>2634</v>
      </c>
      <c r="G249" s="294" t="s">
        <v>3977</v>
      </c>
      <c r="H249" s="294"/>
      <c r="I249" s="294"/>
      <c r="J249" s="294" t="s">
        <v>7879</v>
      </c>
      <c r="K249" s="132" t="s">
        <v>2633</v>
      </c>
      <c r="L249" s="132"/>
      <c r="M249" s="294" t="s">
        <v>4205</v>
      </c>
      <c r="N249" s="294"/>
      <c r="O249" s="294">
        <v>41</v>
      </c>
      <c r="P249" s="300"/>
      <c r="Q249" s="292">
        <v>914464</v>
      </c>
      <c r="R249" s="292"/>
      <c r="S249" s="292"/>
      <c r="T249" s="292"/>
      <c r="U249" s="292"/>
      <c r="V249" s="292"/>
      <c r="W249" s="292"/>
      <c r="X249" s="294" t="s">
        <v>2635</v>
      </c>
      <c r="Y249" s="294" t="s">
        <v>1791</v>
      </c>
    </row>
    <row r="250" spans="1:25" ht="51" x14ac:dyDescent="0.25">
      <c r="A250" s="97">
        <f t="shared" si="3"/>
        <v>249</v>
      </c>
      <c r="B250" s="191"/>
      <c r="C250" s="191" t="s">
        <v>1652</v>
      </c>
      <c r="D250" s="294" t="s">
        <v>1787</v>
      </c>
      <c r="E250" s="259" t="s">
        <v>7896</v>
      </c>
      <c r="F250" s="265" t="s">
        <v>2637</v>
      </c>
      <c r="G250" s="294" t="s">
        <v>2639</v>
      </c>
      <c r="H250" s="294"/>
      <c r="I250" s="294"/>
      <c r="J250" s="294" t="s">
        <v>7879</v>
      </c>
      <c r="K250" s="132" t="s">
        <v>2636</v>
      </c>
      <c r="L250" s="132"/>
      <c r="M250" s="294" t="s">
        <v>4206</v>
      </c>
      <c r="N250" s="294"/>
      <c r="O250" s="294">
        <v>51.4</v>
      </c>
      <c r="P250" s="300"/>
      <c r="Q250" s="292">
        <v>2167000</v>
      </c>
      <c r="R250" s="292"/>
      <c r="S250" s="292"/>
      <c r="T250" s="292"/>
      <c r="U250" s="292"/>
      <c r="V250" s="292"/>
      <c r="W250" s="292"/>
      <c r="X250" s="294" t="s">
        <v>2635</v>
      </c>
      <c r="Y250" s="294" t="s">
        <v>2638</v>
      </c>
    </row>
    <row r="251" spans="1:25" ht="51" x14ac:dyDescent="0.25">
      <c r="A251" s="97">
        <f t="shared" si="3"/>
        <v>250</v>
      </c>
      <c r="B251" s="191"/>
      <c r="C251" s="191" t="s">
        <v>1652</v>
      </c>
      <c r="D251" s="294" t="s">
        <v>1787</v>
      </c>
      <c r="E251" s="259" t="s">
        <v>7896</v>
      </c>
      <c r="F251" s="279" t="s">
        <v>7957</v>
      </c>
      <c r="G251" s="294" t="s">
        <v>3007</v>
      </c>
      <c r="H251" s="294"/>
      <c r="I251" s="294"/>
      <c r="J251" s="294" t="s">
        <v>7879</v>
      </c>
      <c r="K251" s="132" t="s">
        <v>1793</v>
      </c>
      <c r="L251" s="132"/>
      <c r="M251" s="294" t="s">
        <v>3006</v>
      </c>
      <c r="N251" s="294"/>
      <c r="O251" s="294">
        <v>11.9</v>
      </c>
      <c r="P251" s="300"/>
      <c r="Q251" s="292">
        <v>265417.59999999998</v>
      </c>
      <c r="R251" s="292"/>
      <c r="S251" s="292"/>
      <c r="T251" s="292"/>
      <c r="U251" s="292"/>
      <c r="V251" s="292"/>
      <c r="W251" s="292"/>
      <c r="X251" s="294" t="s">
        <v>3005</v>
      </c>
      <c r="Y251" s="294" t="s">
        <v>1791</v>
      </c>
    </row>
    <row r="252" spans="1:25" ht="51" x14ac:dyDescent="0.25">
      <c r="A252" s="97">
        <f t="shared" si="3"/>
        <v>251</v>
      </c>
      <c r="B252" s="191"/>
      <c r="C252" s="191" t="s">
        <v>1652</v>
      </c>
      <c r="D252" s="294" t="s">
        <v>1787</v>
      </c>
      <c r="E252" s="259" t="s">
        <v>7896</v>
      </c>
      <c r="F252" s="279" t="s">
        <v>7958</v>
      </c>
      <c r="G252" s="294" t="s">
        <v>3009</v>
      </c>
      <c r="H252" s="294"/>
      <c r="I252" s="294"/>
      <c r="J252" s="294" t="s">
        <v>7879</v>
      </c>
      <c r="K252" s="132" t="s">
        <v>1793</v>
      </c>
      <c r="L252" s="132"/>
      <c r="M252" s="294" t="s">
        <v>3008</v>
      </c>
      <c r="N252" s="294"/>
      <c r="O252" s="294">
        <v>12.3</v>
      </c>
      <c r="P252" s="300"/>
      <c r="Q252" s="292">
        <v>274339.20000000001</v>
      </c>
      <c r="R252" s="292"/>
      <c r="S252" s="292"/>
      <c r="T252" s="292"/>
      <c r="U252" s="292"/>
      <c r="V252" s="292"/>
      <c r="W252" s="292"/>
      <c r="X252" s="294" t="s">
        <v>3005</v>
      </c>
      <c r="Y252" s="294" t="s">
        <v>1791</v>
      </c>
    </row>
    <row r="253" spans="1:25" ht="51" x14ac:dyDescent="0.25">
      <c r="A253" s="97">
        <f t="shared" si="3"/>
        <v>252</v>
      </c>
      <c r="B253" s="191"/>
      <c r="C253" s="191" t="s">
        <v>1652</v>
      </c>
      <c r="D253" s="294" t="s">
        <v>1787</v>
      </c>
      <c r="E253" s="259" t="s">
        <v>7896</v>
      </c>
      <c r="F253" s="279" t="s">
        <v>7959</v>
      </c>
      <c r="G253" s="294" t="s">
        <v>3011</v>
      </c>
      <c r="H253" s="294"/>
      <c r="I253" s="294"/>
      <c r="J253" s="294" t="s">
        <v>7879</v>
      </c>
      <c r="K253" s="132" t="s">
        <v>1793</v>
      </c>
      <c r="L253" s="132"/>
      <c r="M253" s="294" t="s">
        <v>3010</v>
      </c>
      <c r="N253" s="294"/>
      <c r="O253" s="294">
        <v>11.8</v>
      </c>
      <c r="P253" s="300"/>
      <c r="Q253" s="292">
        <v>263187.20000000001</v>
      </c>
      <c r="R253" s="292"/>
      <c r="S253" s="292"/>
      <c r="T253" s="292"/>
      <c r="U253" s="292"/>
      <c r="V253" s="292"/>
      <c r="W253" s="292"/>
      <c r="X253" s="294" t="s">
        <v>3005</v>
      </c>
      <c r="Y253" s="294" t="s">
        <v>1791</v>
      </c>
    </row>
    <row r="254" spans="1:25" ht="51" x14ac:dyDescent="0.25">
      <c r="A254" s="97">
        <f t="shared" si="3"/>
        <v>253</v>
      </c>
      <c r="B254" s="191"/>
      <c r="C254" s="191" t="s">
        <v>1652</v>
      </c>
      <c r="D254" s="294" t="s">
        <v>1787</v>
      </c>
      <c r="E254" s="259" t="s">
        <v>7896</v>
      </c>
      <c r="F254" s="279" t="s">
        <v>7960</v>
      </c>
      <c r="G254" s="294" t="s">
        <v>7961</v>
      </c>
      <c r="H254" s="294"/>
      <c r="I254" s="294"/>
      <c r="J254" s="294" t="s">
        <v>7879</v>
      </c>
      <c r="K254" s="132" t="s">
        <v>1793</v>
      </c>
      <c r="L254" s="132"/>
      <c r="M254" s="294" t="s">
        <v>6891</v>
      </c>
      <c r="N254" s="294"/>
      <c r="O254" s="294">
        <v>11.7</v>
      </c>
      <c r="P254" s="300"/>
      <c r="Q254" s="292">
        <v>260956.79999999999</v>
      </c>
      <c r="R254" s="292"/>
      <c r="S254" s="292"/>
      <c r="T254" s="292"/>
      <c r="U254" s="292"/>
      <c r="V254" s="292"/>
      <c r="W254" s="292"/>
      <c r="X254" s="294" t="s">
        <v>3005</v>
      </c>
      <c r="Y254" s="294" t="s">
        <v>1791</v>
      </c>
    </row>
    <row r="255" spans="1:25" ht="51" x14ac:dyDescent="0.25">
      <c r="A255" s="97">
        <f t="shared" si="3"/>
        <v>254</v>
      </c>
      <c r="B255" s="191"/>
      <c r="C255" s="191" t="s">
        <v>1652</v>
      </c>
      <c r="D255" s="294" t="s">
        <v>1787</v>
      </c>
      <c r="E255" s="259" t="s">
        <v>7896</v>
      </c>
      <c r="F255" s="279" t="s">
        <v>3012</v>
      </c>
      <c r="G255" s="294" t="s">
        <v>3014</v>
      </c>
      <c r="H255" s="294"/>
      <c r="I255" s="294"/>
      <c r="J255" s="294" t="s">
        <v>7879</v>
      </c>
      <c r="K255" s="132" t="s">
        <v>2313</v>
      </c>
      <c r="L255" s="132"/>
      <c r="M255" s="294" t="s">
        <v>3013</v>
      </c>
      <c r="N255" s="294"/>
      <c r="O255" s="294">
        <v>22.9</v>
      </c>
      <c r="P255" s="300"/>
      <c r="Q255" s="292">
        <v>1325400</v>
      </c>
      <c r="R255" s="292"/>
      <c r="S255" s="292"/>
      <c r="T255" s="292"/>
      <c r="U255" s="292"/>
      <c r="V255" s="292"/>
      <c r="W255" s="292"/>
      <c r="X255" s="294" t="s">
        <v>3005</v>
      </c>
      <c r="Y255" s="294" t="s">
        <v>1791</v>
      </c>
    </row>
    <row r="256" spans="1:25" ht="51" x14ac:dyDescent="0.25">
      <c r="A256" s="97">
        <f t="shared" si="3"/>
        <v>255</v>
      </c>
      <c r="B256" s="294"/>
      <c r="C256" s="191" t="s">
        <v>1652</v>
      </c>
      <c r="D256" s="294" t="s">
        <v>1787</v>
      </c>
      <c r="E256" s="259" t="s">
        <v>7896</v>
      </c>
      <c r="F256" s="279" t="s">
        <v>6881</v>
      </c>
      <c r="G256" s="294" t="s">
        <v>6883</v>
      </c>
      <c r="H256" s="59"/>
      <c r="I256" s="294"/>
      <c r="J256" s="294" t="s">
        <v>7879</v>
      </c>
      <c r="K256" s="132" t="s">
        <v>6874</v>
      </c>
      <c r="L256" s="294"/>
      <c r="M256" s="294" t="s">
        <v>6882</v>
      </c>
      <c r="N256" s="294"/>
      <c r="O256" s="294">
        <v>35.299999999999997</v>
      </c>
      <c r="P256" s="294"/>
      <c r="Q256" s="292">
        <v>2033400</v>
      </c>
      <c r="R256" s="59"/>
      <c r="S256" s="294"/>
      <c r="T256" s="294"/>
      <c r="U256" s="294"/>
      <c r="V256" s="294"/>
      <c r="W256" s="294"/>
      <c r="X256" s="294" t="s">
        <v>3005</v>
      </c>
      <c r="Y256" s="294" t="s">
        <v>1791</v>
      </c>
    </row>
    <row r="257" spans="1:25" ht="51" x14ac:dyDescent="0.25">
      <c r="A257" s="97">
        <f t="shared" si="3"/>
        <v>256</v>
      </c>
      <c r="B257" s="294"/>
      <c r="C257" s="191" t="s">
        <v>1652</v>
      </c>
      <c r="D257" s="294" t="s">
        <v>1787</v>
      </c>
      <c r="E257" s="259" t="s">
        <v>7896</v>
      </c>
      <c r="F257" s="265" t="s">
        <v>7570</v>
      </c>
      <c r="G257" s="294" t="s">
        <v>7573</v>
      </c>
      <c r="H257" s="304"/>
      <c r="I257" s="294"/>
      <c r="J257" s="294" t="s">
        <v>7879</v>
      </c>
      <c r="K257" s="202" t="s">
        <v>7571</v>
      </c>
      <c r="L257" s="294"/>
      <c r="M257" s="294" t="s">
        <v>7572</v>
      </c>
      <c r="N257" s="294"/>
      <c r="O257" s="294">
        <v>36</v>
      </c>
      <c r="P257" s="294"/>
      <c r="Q257" s="292">
        <v>2073400</v>
      </c>
      <c r="R257" s="294"/>
      <c r="S257" s="294"/>
      <c r="T257" s="294"/>
      <c r="U257" s="294"/>
      <c r="V257" s="294"/>
      <c r="W257" s="294"/>
      <c r="X257" s="294" t="s">
        <v>3005</v>
      </c>
      <c r="Y257" s="294" t="s">
        <v>1791</v>
      </c>
    </row>
    <row r="258" spans="1:25" ht="51" x14ac:dyDescent="0.25">
      <c r="A258" s="97">
        <f t="shared" ref="A258:A321" si="5">A257+1</f>
        <v>257</v>
      </c>
      <c r="B258" s="191"/>
      <c r="C258" s="191" t="s">
        <v>1652</v>
      </c>
      <c r="D258" s="294" t="s">
        <v>1787</v>
      </c>
      <c r="E258" s="259" t="s">
        <v>7896</v>
      </c>
      <c r="F258" s="265" t="s">
        <v>3205</v>
      </c>
      <c r="G258" s="294" t="s">
        <v>4075</v>
      </c>
      <c r="H258" s="294"/>
      <c r="I258" s="294"/>
      <c r="J258" s="294" t="s">
        <v>7879</v>
      </c>
      <c r="K258" s="279" t="s">
        <v>2226</v>
      </c>
      <c r="L258" s="279"/>
      <c r="M258" s="294" t="s">
        <v>4305</v>
      </c>
      <c r="N258" s="294"/>
      <c r="O258" s="294">
        <v>41.7</v>
      </c>
      <c r="P258" s="300"/>
      <c r="Q258" s="292">
        <v>875658.3</v>
      </c>
      <c r="R258" s="292"/>
      <c r="S258" s="292"/>
      <c r="T258" s="292"/>
      <c r="U258" s="292"/>
      <c r="V258" s="292"/>
      <c r="W258" s="292"/>
      <c r="X258" s="294" t="s">
        <v>3206</v>
      </c>
      <c r="Y258" s="294" t="s">
        <v>1791</v>
      </c>
    </row>
    <row r="259" spans="1:25" ht="51" x14ac:dyDescent="0.25">
      <c r="A259" s="97">
        <f t="shared" si="5"/>
        <v>258</v>
      </c>
      <c r="B259" s="191"/>
      <c r="C259" s="191" t="s">
        <v>1652</v>
      </c>
      <c r="D259" s="294" t="s">
        <v>1787</v>
      </c>
      <c r="E259" s="259" t="s">
        <v>7896</v>
      </c>
      <c r="F259" s="279" t="s">
        <v>2910</v>
      </c>
      <c r="G259" s="294" t="s">
        <v>7962</v>
      </c>
      <c r="H259" s="294"/>
      <c r="I259" s="294"/>
      <c r="J259" s="294" t="s">
        <v>7879</v>
      </c>
      <c r="K259" s="279" t="s">
        <v>2732</v>
      </c>
      <c r="L259" s="279"/>
      <c r="M259" s="294"/>
      <c r="N259" s="294"/>
      <c r="O259" s="294">
        <v>13.9</v>
      </c>
      <c r="P259" s="300"/>
      <c r="Q259" s="292">
        <v>310025.59999999998</v>
      </c>
      <c r="R259" s="292"/>
      <c r="S259" s="292"/>
      <c r="T259" s="292"/>
      <c r="U259" s="292"/>
      <c r="V259" s="292"/>
      <c r="W259" s="292"/>
      <c r="X259" s="294" t="s">
        <v>2911</v>
      </c>
      <c r="Y259" s="294" t="s">
        <v>1791</v>
      </c>
    </row>
    <row r="260" spans="1:25" ht="51" x14ac:dyDescent="0.25">
      <c r="A260" s="97">
        <f t="shared" si="5"/>
        <v>259</v>
      </c>
      <c r="B260" s="191"/>
      <c r="C260" s="191" t="s">
        <v>1652</v>
      </c>
      <c r="D260" s="294" t="s">
        <v>1787</v>
      </c>
      <c r="E260" s="259" t="s">
        <v>7896</v>
      </c>
      <c r="F260" s="279" t="s">
        <v>2913</v>
      </c>
      <c r="G260" s="294" t="s">
        <v>4030</v>
      </c>
      <c r="H260" s="294"/>
      <c r="I260" s="294"/>
      <c r="J260" s="294" t="s">
        <v>7879</v>
      </c>
      <c r="K260" s="279" t="s">
        <v>2912</v>
      </c>
      <c r="L260" s="279"/>
      <c r="M260" s="294" t="s">
        <v>4259</v>
      </c>
      <c r="N260" s="294"/>
      <c r="O260" s="294">
        <v>17.8</v>
      </c>
      <c r="P260" s="300"/>
      <c r="Q260" s="292">
        <v>840400</v>
      </c>
      <c r="R260" s="292"/>
      <c r="S260" s="292"/>
      <c r="T260" s="292"/>
      <c r="U260" s="292"/>
      <c r="V260" s="292"/>
      <c r="W260" s="292"/>
      <c r="X260" s="294" t="s">
        <v>2911</v>
      </c>
      <c r="Y260" s="294" t="s">
        <v>1791</v>
      </c>
    </row>
    <row r="261" spans="1:25" ht="51" x14ac:dyDescent="0.25">
      <c r="A261" s="97">
        <f t="shared" si="5"/>
        <v>260</v>
      </c>
      <c r="B261" s="191"/>
      <c r="C261" s="191" t="s">
        <v>1652</v>
      </c>
      <c r="D261" s="294" t="s">
        <v>1787</v>
      </c>
      <c r="E261" s="259" t="s">
        <v>7896</v>
      </c>
      <c r="F261" s="279" t="s">
        <v>2914</v>
      </c>
      <c r="G261" s="258" t="s">
        <v>2916</v>
      </c>
      <c r="H261" s="258"/>
      <c r="I261" s="258"/>
      <c r="J261" s="294" t="s">
        <v>7879</v>
      </c>
      <c r="K261" s="132" t="s">
        <v>2208</v>
      </c>
      <c r="L261" s="132"/>
      <c r="M261" s="294" t="s">
        <v>2915</v>
      </c>
      <c r="N261" s="294"/>
      <c r="O261" s="294">
        <v>27.7</v>
      </c>
      <c r="P261" s="300"/>
      <c r="Q261" s="292">
        <v>1304400</v>
      </c>
      <c r="R261" s="292"/>
      <c r="S261" s="292"/>
      <c r="T261" s="292"/>
      <c r="U261" s="292"/>
      <c r="V261" s="292"/>
      <c r="W261" s="292"/>
      <c r="X261" s="294" t="s">
        <v>2911</v>
      </c>
      <c r="Y261" s="294" t="s">
        <v>1791</v>
      </c>
    </row>
    <row r="262" spans="1:25" ht="51" x14ac:dyDescent="0.25">
      <c r="A262" s="97">
        <f t="shared" si="5"/>
        <v>261</v>
      </c>
      <c r="B262" s="191"/>
      <c r="C262" s="191" t="s">
        <v>1652</v>
      </c>
      <c r="D262" s="294" t="s">
        <v>1787</v>
      </c>
      <c r="E262" s="259" t="s">
        <v>7896</v>
      </c>
      <c r="F262" s="279" t="s">
        <v>2917</v>
      </c>
      <c r="G262" s="294" t="s">
        <v>4031</v>
      </c>
      <c r="H262" s="294"/>
      <c r="I262" s="294"/>
      <c r="J262" s="294" t="s">
        <v>7879</v>
      </c>
      <c r="K262" s="279" t="s">
        <v>2732</v>
      </c>
      <c r="L262" s="279"/>
      <c r="M262" s="294" t="s">
        <v>4260</v>
      </c>
      <c r="N262" s="294"/>
      <c r="O262" s="294">
        <v>26.8</v>
      </c>
      <c r="P262" s="300"/>
      <c r="Q262" s="292">
        <v>597747.19999999995</v>
      </c>
      <c r="R262" s="292"/>
      <c r="S262" s="292"/>
      <c r="T262" s="292"/>
      <c r="U262" s="292"/>
      <c r="V262" s="292"/>
      <c r="W262" s="292"/>
      <c r="X262" s="294" t="s">
        <v>2911</v>
      </c>
      <c r="Y262" s="294" t="s">
        <v>1791</v>
      </c>
    </row>
    <row r="263" spans="1:25" ht="51" x14ac:dyDescent="0.25">
      <c r="A263" s="97">
        <f t="shared" si="5"/>
        <v>262</v>
      </c>
      <c r="B263" s="294"/>
      <c r="C263" s="191" t="s">
        <v>1652</v>
      </c>
      <c r="D263" s="294" t="s">
        <v>1787</v>
      </c>
      <c r="E263" s="259" t="s">
        <v>7896</v>
      </c>
      <c r="F263" s="279" t="s">
        <v>6896</v>
      </c>
      <c r="G263" s="294" t="s">
        <v>6899</v>
      </c>
      <c r="H263" s="59"/>
      <c r="I263" s="294"/>
      <c r="J263" s="294" t="s">
        <v>7879</v>
      </c>
      <c r="K263" s="279" t="s">
        <v>6897</v>
      </c>
      <c r="L263" s="294"/>
      <c r="M263" s="294" t="s">
        <v>6898</v>
      </c>
      <c r="N263" s="294"/>
      <c r="O263" s="294">
        <v>25.9</v>
      </c>
      <c r="P263" s="294"/>
      <c r="Q263" s="292">
        <v>1220400</v>
      </c>
      <c r="R263" s="59"/>
      <c r="S263" s="294"/>
      <c r="T263" s="294"/>
      <c r="U263" s="294"/>
      <c r="V263" s="294"/>
      <c r="W263" s="294"/>
      <c r="X263" s="294" t="s">
        <v>2911</v>
      </c>
      <c r="Y263" s="294" t="s">
        <v>1791</v>
      </c>
    </row>
    <row r="264" spans="1:25" ht="51" x14ac:dyDescent="0.25">
      <c r="A264" s="97">
        <f t="shared" si="5"/>
        <v>263</v>
      </c>
      <c r="B264" s="191"/>
      <c r="C264" s="191" t="s">
        <v>1652</v>
      </c>
      <c r="D264" s="294" t="s">
        <v>1787</v>
      </c>
      <c r="E264" s="259" t="s">
        <v>7896</v>
      </c>
      <c r="F264" s="279" t="s">
        <v>2896</v>
      </c>
      <c r="G264" s="294" t="s">
        <v>2898</v>
      </c>
      <c r="H264" s="294"/>
      <c r="I264" s="294"/>
      <c r="J264" s="294" t="s">
        <v>7879</v>
      </c>
      <c r="K264" s="279" t="s">
        <v>2732</v>
      </c>
      <c r="L264" s="279"/>
      <c r="M264" s="294" t="s">
        <v>2897</v>
      </c>
      <c r="N264" s="294"/>
      <c r="O264" s="294">
        <v>13.4</v>
      </c>
      <c r="P264" s="300"/>
      <c r="Q264" s="292">
        <v>298873.59999999998</v>
      </c>
      <c r="R264" s="292"/>
      <c r="S264" s="292"/>
      <c r="T264" s="292"/>
      <c r="U264" s="292"/>
      <c r="V264" s="292"/>
      <c r="W264" s="292"/>
      <c r="X264" s="294" t="s">
        <v>6795</v>
      </c>
      <c r="Y264" s="294" t="s">
        <v>1791</v>
      </c>
    </row>
    <row r="265" spans="1:25" ht="51" x14ac:dyDescent="0.25">
      <c r="A265" s="97">
        <f t="shared" si="5"/>
        <v>264</v>
      </c>
      <c r="B265" s="191"/>
      <c r="C265" s="191" t="s">
        <v>1652</v>
      </c>
      <c r="D265" s="294" t="s">
        <v>1787</v>
      </c>
      <c r="E265" s="259" t="s">
        <v>7896</v>
      </c>
      <c r="F265" s="279" t="s">
        <v>2899</v>
      </c>
      <c r="G265" s="294" t="s">
        <v>2900</v>
      </c>
      <c r="H265" s="294"/>
      <c r="I265" s="294"/>
      <c r="J265" s="294" t="s">
        <v>7879</v>
      </c>
      <c r="K265" s="279" t="s">
        <v>2732</v>
      </c>
      <c r="L265" s="279"/>
      <c r="M265" s="294" t="s">
        <v>4258</v>
      </c>
      <c r="N265" s="294"/>
      <c r="O265" s="294">
        <v>27.4</v>
      </c>
      <c r="P265" s="300"/>
      <c r="Q265" s="292">
        <v>1290400</v>
      </c>
      <c r="R265" s="292"/>
      <c r="S265" s="292"/>
      <c r="T265" s="292"/>
      <c r="U265" s="292"/>
      <c r="V265" s="292"/>
      <c r="W265" s="292"/>
      <c r="X265" s="294" t="s">
        <v>6795</v>
      </c>
      <c r="Y265" s="294" t="s">
        <v>1791</v>
      </c>
    </row>
    <row r="266" spans="1:25" ht="51" x14ac:dyDescent="0.25">
      <c r="A266" s="97">
        <f t="shared" si="5"/>
        <v>265</v>
      </c>
      <c r="B266" s="191"/>
      <c r="C266" s="191" t="s">
        <v>1652</v>
      </c>
      <c r="D266" s="294" t="s">
        <v>1787</v>
      </c>
      <c r="E266" s="259" t="s">
        <v>7896</v>
      </c>
      <c r="F266" s="279" t="s">
        <v>2925</v>
      </c>
      <c r="G266" s="294" t="s">
        <v>4032</v>
      </c>
      <c r="H266" s="294"/>
      <c r="I266" s="294"/>
      <c r="J266" s="294" t="s">
        <v>7879</v>
      </c>
      <c r="K266" s="279" t="s">
        <v>2732</v>
      </c>
      <c r="L266" s="279"/>
      <c r="M266" s="294" t="s">
        <v>4262</v>
      </c>
      <c r="N266" s="294"/>
      <c r="O266" s="294">
        <v>27.5</v>
      </c>
      <c r="P266" s="300"/>
      <c r="Q266" s="292">
        <v>1295400</v>
      </c>
      <c r="R266" s="292"/>
      <c r="S266" s="292"/>
      <c r="T266" s="292"/>
      <c r="U266" s="292"/>
      <c r="V266" s="292"/>
      <c r="W266" s="292"/>
      <c r="X266" s="294" t="s">
        <v>6795</v>
      </c>
      <c r="Y266" s="294" t="s">
        <v>1791</v>
      </c>
    </row>
    <row r="267" spans="1:25" ht="51" x14ac:dyDescent="0.25">
      <c r="A267" s="97">
        <f t="shared" si="5"/>
        <v>266</v>
      </c>
      <c r="B267" s="191"/>
      <c r="C267" s="191" t="s">
        <v>1652</v>
      </c>
      <c r="D267" s="294" t="s">
        <v>1787</v>
      </c>
      <c r="E267" s="259" t="s">
        <v>7896</v>
      </c>
      <c r="F267" s="279" t="s">
        <v>2877</v>
      </c>
      <c r="G267" s="294" t="s">
        <v>4027</v>
      </c>
      <c r="H267" s="294"/>
      <c r="I267" s="294"/>
      <c r="J267" s="294" t="s">
        <v>7879</v>
      </c>
      <c r="K267" s="279" t="s">
        <v>2876</v>
      </c>
      <c r="L267" s="279"/>
      <c r="M267" s="294" t="s">
        <v>4254</v>
      </c>
      <c r="N267" s="294"/>
      <c r="O267" s="294">
        <v>15.7</v>
      </c>
      <c r="P267" s="300"/>
      <c r="Q267" s="292">
        <v>744400</v>
      </c>
      <c r="R267" s="292"/>
      <c r="S267" s="292"/>
      <c r="T267" s="292"/>
      <c r="U267" s="292"/>
      <c r="V267" s="292"/>
      <c r="W267" s="292"/>
      <c r="X267" s="294" t="s">
        <v>2878</v>
      </c>
      <c r="Y267" s="294" t="s">
        <v>1791</v>
      </c>
    </row>
    <row r="268" spans="1:25" ht="51" x14ac:dyDescent="0.25">
      <c r="A268" s="97">
        <f t="shared" si="5"/>
        <v>267</v>
      </c>
      <c r="B268" s="191"/>
      <c r="C268" s="191" t="s">
        <v>1652</v>
      </c>
      <c r="D268" s="294" t="s">
        <v>1787</v>
      </c>
      <c r="E268" s="259" t="s">
        <v>7896</v>
      </c>
      <c r="F268" s="279" t="s">
        <v>2880</v>
      </c>
      <c r="G268" s="294" t="s">
        <v>2882</v>
      </c>
      <c r="H268" s="294"/>
      <c r="I268" s="294"/>
      <c r="J268" s="294" t="s">
        <v>7879</v>
      </c>
      <c r="K268" s="279" t="s">
        <v>2879</v>
      </c>
      <c r="L268" s="279"/>
      <c r="M268" s="11" t="s">
        <v>2881</v>
      </c>
      <c r="N268" s="11"/>
      <c r="O268" s="294">
        <v>28.3</v>
      </c>
      <c r="P268" s="300"/>
      <c r="Q268" s="292">
        <v>1332400</v>
      </c>
      <c r="R268" s="292"/>
      <c r="S268" s="292"/>
      <c r="T268" s="292"/>
      <c r="U268" s="292"/>
      <c r="V268" s="292"/>
      <c r="W268" s="292"/>
      <c r="X268" s="294" t="s">
        <v>2878</v>
      </c>
      <c r="Y268" s="294" t="s">
        <v>1791</v>
      </c>
    </row>
    <row r="269" spans="1:25" ht="51" x14ac:dyDescent="0.25">
      <c r="A269" s="97">
        <f t="shared" si="5"/>
        <v>268</v>
      </c>
      <c r="B269" s="191"/>
      <c r="C269" s="191" t="s">
        <v>1652</v>
      </c>
      <c r="D269" s="294" t="s">
        <v>1787</v>
      </c>
      <c r="E269" s="259" t="s">
        <v>7896</v>
      </c>
      <c r="F269" s="279" t="s">
        <v>2883</v>
      </c>
      <c r="G269" s="294" t="s">
        <v>2885</v>
      </c>
      <c r="H269" s="294"/>
      <c r="I269" s="294"/>
      <c r="J269" s="294" t="s">
        <v>7879</v>
      </c>
      <c r="K269" s="279" t="s">
        <v>2876</v>
      </c>
      <c r="L269" s="279"/>
      <c r="M269" s="11" t="s">
        <v>2884</v>
      </c>
      <c r="N269" s="11"/>
      <c r="O269" s="294">
        <v>27.5</v>
      </c>
      <c r="P269" s="300"/>
      <c r="Q269" s="292">
        <v>1295400</v>
      </c>
      <c r="R269" s="292"/>
      <c r="S269" s="292"/>
      <c r="T269" s="292"/>
      <c r="U269" s="292"/>
      <c r="V269" s="292"/>
      <c r="W269" s="292"/>
      <c r="X269" s="294" t="s">
        <v>2878</v>
      </c>
      <c r="Y269" s="294" t="s">
        <v>1791</v>
      </c>
    </row>
    <row r="270" spans="1:25" ht="51" x14ac:dyDescent="0.25">
      <c r="A270" s="97">
        <f t="shared" si="5"/>
        <v>269</v>
      </c>
      <c r="B270" s="191"/>
      <c r="C270" s="191" t="s">
        <v>1652</v>
      </c>
      <c r="D270" s="294" t="s">
        <v>1787</v>
      </c>
      <c r="E270" s="259" t="s">
        <v>7896</v>
      </c>
      <c r="F270" s="279" t="s">
        <v>2887</v>
      </c>
      <c r="G270" s="294" t="s">
        <v>4028</v>
      </c>
      <c r="H270" s="294"/>
      <c r="I270" s="294"/>
      <c r="J270" s="294" t="s">
        <v>7879</v>
      </c>
      <c r="K270" s="279" t="s">
        <v>2886</v>
      </c>
      <c r="L270" s="279"/>
      <c r="M270" s="294" t="s">
        <v>4255</v>
      </c>
      <c r="N270" s="294"/>
      <c r="O270" s="294">
        <v>22.7</v>
      </c>
      <c r="P270" s="300"/>
      <c r="Q270" s="292">
        <v>1071400</v>
      </c>
      <c r="R270" s="292"/>
      <c r="S270" s="292"/>
      <c r="T270" s="292"/>
      <c r="U270" s="292"/>
      <c r="V270" s="292"/>
      <c r="W270" s="292"/>
      <c r="X270" s="294" t="s">
        <v>2878</v>
      </c>
      <c r="Y270" s="294" t="s">
        <v>1791</v>
      </c>
    </row>
    <row r="271" spans="1:25" ht="51" x14ac:dyDescent="0.25">
      <c r="A271" s="97">
        <f t="shared" si="5"/>
        <v>270</v>
      </c>
      <c r="B271" s="191"/>
      <c r="C271" s="191" t="s">
        <v>1652</v>
      </c>
      <c r="D271" s="294" t="s">
        <v>1787</v>
      </c>
      <c r="E271" s="259" t="s">
        <v>7896</v>
      </c>
      <c r="F271" s="279" t="s">
        <v>2889</v>
      </c>
      <c r="G271" s="294" t="s">
        <v>2890</v>
      </c>
      <c r="H271" s="294"/>
      <c r="I271" s="294"/>
      <c r="J271" s="294" t="s">
        <v>7879</v>
      </c>
      <c r="K271" s="279" t="s">
        <v>2888</v>
      </c>
      <c r="L271" s="279"/>
      <c r="M271" s="294" t="s">
        <v>4256</v>
      </c>
      <c r="N271" s="294"/>
      <c r="O271" s="294">
        <v>27.4</v>
      </c>
      <c r="P271" s="300"/>
      <c r="Q271" s="292">
        <v>1278400</v>
      </c>
      <c r="R271" s="292"/>
      <c r="S271" s="292"/>
      <c r="T271" s="292"/>
      <c r="U271" s="292"/>
      <c r="V271" s="292"/>
      <c r="W271" s="292"/>
      <c r="X271" s="294" t="s">
        <v>2878</v>
      </c>
      <c r="Y271" s="294" t="s">
        <v>1791</v>
      </c>
    </row>
    <row r="272" spans="1:25" ht="51" x14ac:dyDescent="0.25">
      <c r="A272" s="97">
        <f t="shared" si="5"/>
        <v>271</v>
      </c>
      <c r="B272" s="191"/>
      <c r="C272" s="191" t="s">
        <v>1652</v>
      </c>
      <c r="D272" s="294" t="s">
        <v>1787</v>
      </c>
      <c r="E272" s="259" t="s">
        <v>7896</v>
      </c>
      <c r="F272" s="279" t="s">
        <v>2892</v>
      </c>
      <c r="G272" s="294" t="s">
        <v>2894</v>
      </c>
      <c r="H272" s="294"/>
      <c r="I272" s="294"/>
      <c r="J272" s="294" t="s">
        <v>7879</v>
      </c>
      <c r="K272" s="279" t="s">
        <v>2891</v>
      </c>
      <c r="L272" s="279"/>
      <c r="M272" s="294" t="s">
        <v>2893</v>
      </c>
      <c r="N272" s="294"/>
      <c r="O272" s="294">
        <v>27.3</v>
      </c>
      <c r="P272" s="300"/>
      <c r="Q272" s="292">
        <v>1286400</v>
      </c>
      <c r="R272" s="292"/>
      <c r="S272" s="292"/>
      <c r="T272" s="292"/>
      <c r="U272" s="292"/>
      <c r="V272" s="292"/>
      <c r="W272" s="292"/>
      <c r="X272" s="294" t="s">
        <v>2878</v>
      </c>
      <c r="Y272" s="294" t="s">
        <v>1791</v>
      </c>
    </row>
    <row r="273" spans="1:25" ht="51" x14ac:dyDescent="0.25">
      <c r="A273" s="97">
        <f t="shared" si="5"/>
        <v>272</v>
      </c>
      <c r="B273" s="191"/>
      <c r="C273" s="191" t="s">
        <v>1652</v>
      </c>
      <c r="D273" s="294" t="s">
        <v>1787</v>
      </c>
      <c r="E273" s="259" t="s">
        <v>7896</v>
      </c>
      <c r="F273" s="279" t="s">
        <v>2895</v>
      </c>
      <c r="G273" s="294" t="s">
        <v>4029</v>
      </c>
      <c r="H273" s="294"/>
      <c r="I273" s="294"/>
      <c r="J273" s="294" t="s">
        <v>7879</v>
      </c>
      <c r="K273" s="279" t="s">
        <v>2888</v>
      </c>
      <c r="L273" s="279"/>
      <c r="M273" s="294" t="s">
        <v>4257</v>
      </c>
      <c r="N273" s="294"/>
      <c r="O273" s="294">
        <v>13.5</v>
      </c>
      <c r="P273" s="300"/>
      <c r="Q273" s="292">
        <v>942400</v>
      </c>
      <c r="R273" s="292"/>
      <c r="S273" s="292"/>
      <c r="T273" s="292"/>
      <c r="U273" s="292"/>
      <c r="V273" s="292"/>
      <c r="W273" s="292"/>
      <c r="X273" s="294" t="s">
        <v>2878</v>
      </c>
      <c r="Y273" s="294" t="s">
        <v>1791</v>
      </c>
    </row>
    <row r="274" spans="1:25" ht="51" x14ac:dyDescent="0.25">
      <c r="A274" s="97">
        <f t="shared" si="5"/>
        <v>273</v>
      </c>
      <c r="B274" s="191"/>
      <c r="C274" s="191" t="s">
        <v>1652</v>
      </c>
      <c r="D274" s="294" t="s">
        <v>1787</v>
      </c>
      <c r="E274" s="259" t="s">
        <v>7896</v>
      </c>
      <c r="F274" s="279" t="s">
        <v>2919</v>
      </c>
      <c r="G274" s="294" t="s">
        <v>2920</v>
      </c>
      <c r="H274" s="294"/>
      <c r="I274" s="294"/>
      <c r="J274" s="294" t="s">
        <v>7879</v>
      </c>
      <c r="K274" s="279" t="s">
        <v>2918</v>
      </c>
      <c r="L274" s="279"/>
      <c r="M274" s="294" t="s">
        <v>4261</v>
      </c>
      <c r="N274" s="294"/>
      <c r="O274" s="294">
        <v>27.6</v>
      </c>
      <c r="P274" s="300"/>
      <c r="Q274" s="292">
        <v>1300400</v>
      </c>
      <c r="R274" s="292"/>
      <c r="S274" s="292"/>
      <c r="T274" s="292"/>
      <c r="U274" s="292"/>
      <c r="V274" s="292"/>
      <c r="W274" s="292"/>
      <c r="X274" s="294" t="s">
        <v>2878</v>
      </c>
      <c r="Y274" s="294" t="s">
        <v>1791</v>
      </c>
    </row>
    <row r="275" spans="1:25" ht="51" x14ac:dyDescent="0.25">
      <c r="A275" s="97">
        <f t="shared" si="5"/>
        <v>274</v>
      </c>
      <c r="B275" s="191"/>
      <c r="C275" s="191" t="s">
        <v>1652</v>
      </c>
      <c r="D275" s="294" t="s">
        <v>1787</v>
      </c>
      <c r="E275" s="259" t="s">
        <v>7896</v>
      </c>
      <c r="F275" s="279" t="s">
        <v>2922</v>
      </c>
      <c r="G275" s="294" t="s">
        <v>2924</v>
      </c>
      <c r="H275" s="294"/>
      <c r="I275" s="294"/>
      <c r="J275" s="294" t="s">
        <v>7879</v>
      </c>
      <c r="K275" s="279" t="s">
        <v>2921</v>
      </c>
      <c r="L275" s="279"/>
      <c r="M275" s="294" t="s">
        <v>2923</v>
      </c>
      <c r="N275" s="294"/>
      <c r="O275" s="294">
        <v>27.3</v>
      </c>
      <c r="P275" s="300"/>
      <c r="Q275" s="292">
        <v>1286400</v>
      </c>
      <c r="R275" s="292"/>
      <c r="S275" s="292"/>
      <c r="T275" s="292"/>
      <c r="U275" s="292"/>
      <c r="V275" s="292"/>
      <c r="W275" s="292"/>
      <c r="X275" s="294" t="s">
        <v>6796</v>
      </c>
      <c r="Y275" s="294" t="s">
        <v>1791</v>
      </c>
    </row>
    <row r="276" spans="1:25" ht="51" x14ac:dyDescent="0.25">
      <c r="A276" s="97">
        <f t="shared" si="5"/>
        <v>275</v>
      </c>
      <c r="B276" s="191"/>
      <c r="C276" s="191" t="s">
        <v>1652</v>
      </c>
      <c r="D276" s="294" t="s">
        <v>1787</v>
      </c>
      <c r="E276" s="259" t="s">
        <v>7896</v>
      </c>
      <c r="F276" s="279" t="s">
        <v>2927</v>
      </c>
      <c r="G276" s="294" t="s">
        <v>4033</v>
      </c>
      <c r="H276" s="294"/>
      <c r="I276" s="294"/>
      <c r="J276" s="294" t="s">
        <v>7879</v>
      </c>
      <c r="K276" s="279" t="s">
        <v>2926</v>
      </c>
      <c r="L276" s="279"/>
      <c r="M276" s="294" t="s">
        <v>4263</v>
      </c>
      <c r="N276" s="294"/>
      <c r="O276" s="294">
        <v>28.7</v>
      </c>
      <c r="P276" s="300"/>
      <c r="Q276" s="292">
        <v>1351400</v>
      </c>
      <c r="R276" s="292"/>
      <c r="S276" s="292"/>
      <c r="T276" s="292"/>
      <c r="U276" s="292"/>
      <c r="V276" s="292"/>
      <c r="W276" s="292"/>
      <c r="X276" s="294" t="s">
        <v>2878</v>
      </c>
      <c r="Y276" s="294" t="s">
        <v>1791</v>
      </c>
    </row>
    <row r="277" spans="1:25" ht="51" x14ac:dyDescent="0.25">
      <c r="A277" s="97">
        <f t="shared" si="5"/>
        <v>276</v>
      </c>
      <c r="B277" s="191"/>
      <c r="C277" s="191" t="s">
        <v>1652</v>
      </c>
      <c r="D277" s="294" t="s">
        <v>1787</v>
      </c>
      <c r="E277" s="259" t="s">
        <v>7896</v>
      </c>
      <c r="F277" s="279" t="s">
        <v>2929</v>
      </c>
      <c r="G277" s="294" t="s">
        <v>4034</v>
      </c>
      <c r="H277" s="294"/>
      <c r="I277" s="294"/>
      <c r="J277" s="294" t="s">
        <v>7879</v>
      </c>
      <c r="K277" s="279" t="s">
        <v>2928</v>
      </c>
      <c r="L277" s="279"/>
      <c r="M277" s="294" t="s">
        <v>4264</v>
      </c>
      <c r="N277" s="294"/>
      <c r="O277" s="294">
        <v>26.8</v>
      </c>
      <c r="P277" s="300"/>
      <c r="Q277" s="292">
        <v>1262400</v>
      </c>
      <c r="R277" s="292"/>
      <c r="S277" s="292"/>
      <c r="T277" s="292"/>
      <c r="U277" s="292"/>
      <c r="V277" s="292"/>
      <c r="W277" s="292"/>
      <c r="X277" s="294" t="s">
        <v>2878</v>
      </c>
      <c r="Y277" s="294" t="s">
        <v>1791</v>
      </c>
    </row>
    <row r="278" spans="1:25" ht="51" x14ac:dyDescent="0.25">
      <c r="A278" s="97">
        <f t="shared" si="5"/>
        <v>277</v>
      </c>
      <c r="B278" s="191"/>
      <c r="C278" s="191" t="s">
        <v>1652</v>
      </c>
      <c r="D278" s="294" t="s">
        <v>1787</v>
      </c>
      <c r="E278" s="259" t="s">
        <v>7896</v>
      </c>
      <c r="F278" s="279" t="s">
        <v>2934</v>
      </c>
      <c r="G278" s="294" t="s">
        <v>2936</v>
      </c>
      <c r="H278" s="294"/>
      <c r="I278" s="294"/>
      <c r="J278" s="294" t="s">
        <v>7879</v>
      </c>
      <c r="K278" s="279" t="s">
        <v>2933</v>
      </c>
      <c r="L278" s="279"/>
      <c r="M278" s="11" t="s">
        <v>2935</v>
      </c>
      <c r="N278" s="11"/>
      <c r="O278" s="294">
        <v>11.1</v>
      </c>
      <c r="P278" s="300"/>
      <c r="Q278" s="292">
        <v>530400</v>
      </c>
      <c r="R278" s="292"/>
      <c r="S278" s="292"/>
      <c r="T278" s="292"/>
      <c r="U278" s="292"/>
      <c r="V278" s="292"/>
      <c r="W278" s="292"/>
      <c r="X278" s="294" t="s">
        <v>2878</v>
      </c>
      <c r="Y278" s="294" t="s">
        <v>1791</v>
      </c>
    </row>
    <row r="279" spans="1:25" ht="51" x14ac:dyDescent="0.25">
      <c r="A279" s="97">
        <f t="shared" si="5"/>
        <v>278</v>
      </c>
      <c r="B279" s="191"/>
      <c r="C279" s="191" t="s">
        <v>1652</v>
      </c>
      <c r="D279" s="294" t="s">
        <v>1787</v>
      </c>
      <c r="E279" s="259" t="s">
        <v>7896</v>
      </c>
      <c r="F279" s="279" t="s">
        <v>2931</v>
      </c>
      <c r="G279" s="294" t="s">
        <v>4035</v>
      </c>
      <c r="H279" s="294"/>
      <c r="I279" s="294"/>
      <c r="J279" s="294" t="s">
        <v>7879</v>
      </c>
      <c r="K279" s="279" t="s">
        <v>2930</v>
      </c>
      <c r="L279" s="279"/>
      <c r="M279" s="294" t="s">
        <v>4265</v>
      </c>
      <c r="N279" s="294"/>
      <c r="O279" s="294">
        <v>27.1</v>
      </c>
      <c r="P279" s="300"/>
      <c r="Q279" s="292">
        <v>1276400</v>
      </c>
      <c r="R279" s="292"/>
      <c r="S279" s="292"/>
      <c r="T279" s="292"/>
      <c r="U279" s="292"/>
      <c r="V279" s="292"/>
      <c r="W279" s="292"/>
      <c r="X279" s="294" t="s">
        <v>2932</v>
      </c>
      <c r="Y279" s="294" t="s">
        <v>1791</v>
      </c>
    </row>
    <row r="280" spans="1:25" ht="51" x14ac:dyDescent="0.25">
      <c r="A280" s="97">
        <f t="shared" si="5"/>
        <v>279</v>
      </c>
      <c r="B280" s="191"/>
      <c r="C280" s="191" t="s">
        <v>1652</v>
      </c>
      <c r="D280" s="294" t="s">
        <v>1787</v>
      </c>
      <c r="E280" s="259" t="s">
        <v>7896</v>
      </c>
      <c r="F280" s="279" t="s">
        <v>1993</v>
      </c>
      <c r="G280" s="294" t="s">
        <v>3876</v>
      </c>
      <c r="H280" s="294"/>
      <c r="I280" s="294"/>
      <c r="J280" s="294" t="s">
        <v>7879</v>
      </c>
      <c r="K280" s="132" t="s">
        <v>1992</v>
      </c>
      <c r="L280" s="132"/>
      <c r="M280" s="294" t="s">
        <v>3877</v>
      </c>
      <c r="N280" s="294"/>
      <c r="O280" s="294">
        <v>35.4</v>
      </c>
      <c r="P280" s="300"/>
      <c r="Q280" s="292">
        <v>656670</v>
      </c>
      <c r="R280" s="292"/>
      <c r="S280" s="292"/>
      <c r="T280" s="292"/>
      <c r="U280" s="292"/>
      <c r="V280" s="292"/>
      <c r="W280" s="292"/>
      <c r="X280" s="294" t="s">
        <v>1994</v>
      </c>
      <c r="Y280" s="294" t="s">
        <v>1791</v>
      </c>
    </row>
    <row r="281" spans="1:25" ht="51" x14ac:dyDescent="0.25">
      <c r="A281" s="97">
        <f t="shared" si="5"/>
        <v>280</v>
      </c>
      <c r="B281" s="191"/>
      <c r="C281" s="191" t="s">
        <v>1652</v>
      </c>
      <c r="D281" s="294" t="s">
        <v>1787</v>
      </c>
      <c r="E281" s="259" t="s">
        <v>7896</v>
      </c>
      <c r="F281" s="279" t="s">
        <v>1995</v>
      </c>
      <c r="G281" s="294" t="s">
        <v>7963</v>
      </c>
      <c r="H281" s="294"/>
      <c r="I281" s="294"/>
      <c r="J281" s="294" t="s">
        <v>7879</v>
      </c>
      <c r="K281" s="132" t="s">
        <v>1992</v>
      </c>
      <c r="L281" s="132"/>
      <c r="M281" s="294" t="s">
        <v>7964</v>
      </c>
      <c r="N281" s="294"/>
      <c r="O281" s="294">
        <v>26.5</v>
      </c>
      <c r="P281" s="300"/>
      <c r="Q281" s="292">
        <v>491575</v>
      </c>
      <c r="R281" s="292"/>
      <c r="S281" s="292"/>
      <c r="T281" s="292"/>
      <c r="U281" s="292"/>
      <c r="V281" s="292"/>
      <c r="W281" s="292"/>
      <c r="X281" s="294" t="s">
        <v>1994</v>
      </c>
      <c r="Y281" s="294" t="s">
        <v>1791</v>
      </c>
    </row>
    <row r="282" spans="1:25" ht="51" x14ac:dyDescent="0.25">
      <c r="A282" s="97">
        <f t="shared" si="5"/>
        <v>281</v>
      </c>
      <c r="B282" s="191"/>
      <c r="C282" s="191" t="s">
        <v>1652</v>
      </c>
      <c r="D282" s="294" t="s">
        <v>1787</v>
      </c>
      <c r="E282" s="259" t="s">
        <v>7896</v>
      </c>
      <c r="F282" s="265" t="s">
        <v>1881</v>
      </c>
      <c r="G282" s="294" t="s">
        <v>1883</v>
      </c>
      <c r="H282" s="294"/>
      <c r="I282" s="294"/>
      <c r="J282" s="294" t="s">
        <v>7879</v>
      </c>
      <c r="K282" s="132" t="s">
        <v>1880</v>
      </c>
      <c r="L282" s="132"/>
      <c r="M282" s="294" t="s">
        <v>3828</v>
      </c>
      <c r="N282" s="294"/>
      <c r="O282" s="294">
        <v>26.5</v>
      </c>
      <c r="P282" s="300"/>
      <c r="Q282" s="292">
        <v>556473.5</v>
      </c>
      <c r="R282" s="292"/>
      <c r="S282" s="292"/>
      <c r="T282" s="292"/>
      <c r="U282" s="292"/>
      <c r="V282" s="292"/>
      <c r="W282" s="292"/>
      <c r="X282" s="294" t="s">
        <v>1882</v>
      </c>
      <c r="Y282" s="294" t="s">
        <v>1791</v>
      </c>
    </row>
    <row r="283" spans="1:25" ht="51" x14ac:dyDescent="0.25">
      <c r="A283" s="97">
        <f t="shared" si="5"/>
        <v>282</v>
      </c>
      <c r="B283" s="191"/>
      <c r="C283" s="191" t="s">
        <v>1652</v>
      </c>
      <c r="D283" s="294" t="s">
        <v>1787</v>
      </c>
      <c r="E283" s="259" t="s">
        <v>7896</v>
      </c>
      <c r="F283" s="265" t="s">
        <v>1884</v>
      </c>
      <c r="G283" s="294" t="s">
        <v>3842</v>
      </c>
      <c r="H283" s="294"/>
      <c r="I283" s="294"/>
      <c r="J283" s="294" t="s">
        <v>7879</v>
      </c>
      <c r="K283" s="132" t="s">
        <v>1880</v>
      </c>
      <c r="L283" s="132"/>
      <c r="M283" s="294" t="s">
        <v>3834</v>
      </c>
      <c r="N283" s="294"/>
      <c r="O283" s="294">
        <v>36.700000000000003</v>
      </c>
      <c r="P283" s="300"/>
      <c r="Q283" s="292">
        <v>770663.3</v>
      </c>
      <c r="R283" s="292"/>
      <c r="S283" s="292"/>
      <c r="T283" s="292"/>
      <c r="U283" s="292"/>
      <c r="V283" s="292"/>
      <c r="W283" s="292"/>
      <c r="X283" s="294" t="s">
        <v>1882</v>
      </c>
      <c r="Y283" s="47" t="s">
        <v>1791</v>
      </c>
    </row>
    <row r="284" spans="1:25" ht="51" x14ac:dyDescent="0.25">
      <c r="A284" s="97">
        <f t="shared" si="5"/>
        <v>283</v>
      </c>
      <c r="B284" s="191"/>
      <c r="C284" s="191" t="s">
        <v>1652</v>
      </c>
      <c r="D284" s="294" t="s">
        <v>1787</v>
      </c>
      <c r="E284" s="259" t="s">
        <v>7896</v>
      </c>
      <c r="F284" s="265" t="s">
        <v>1887</v>
      </c>
      <c r="G284" s="294" t="s">
        <v>1888</v>
      </c>
      <c r="H284" s="294"/>
      <c r="I284" s="294"/>
      <c r="J284" s="294" t="s">
        <v>7879</v>
      </c>
      <c r="K284" s="132" t="s">
        <v>1880</v>
      </c>
      <c r="L284" s="132"/>
      <c r="M284" s="294" t="s">
        <v>3827</v>
      </c>
      <c r="N284" s="294"/>
      <c r="O284" s="294">
        <v>37.700000000000003</v>
      </c>
      <c r="P284" s="300"/>
      <c r="Q284" s="292">
        <v>791662.3</v>
      </c>
      <c r="R284" s="292"/>
      <c r="S284" s="292"/>
      <c r="T284" s="292"/>
      <c r="U284" s="292"/>
      <c r="V284" s="292"/>
      <c r="W284" s="292"/>
      <c r="X284" s="294" t="s">
        <v>1882</v>
      </c>
      <c r="Y284" s="294" t="s">
        <v>1791</v>
      </c>
    </row>
    <row r="285" spans="1:25" ht="140.25" x14ac:dyDescent="0.25">
      <c r="A285" s="97">
        <f t="shared" si="5"/>
        <v>284</v>
      </c>
      <c r="B285" s="191"/>
      <c r="C285" s="191" t="s">
        <v>1652</v>
      </c>
      <c r="D285" s="294" t="s">
        <v>1787</v>
      </c>
      <c r="E285" s="259" t="s">
        <v>7896</v>
      </c>
      <c r="F285" s="265" t="s">
        <v>1886</v>
      </c>
      <c r="G285" s="294" t="s">
        <v>7965</v>
      </c>
      <c r="H285" s="294"/>
      <c r="I285" s="294"/>
      <c r="J285" s="294" t="s">
        <v>7879</v>
      </c>
      <c r="K285" s="132" t="s">
        <v>1885</v>
      </c>
      <c r="L285" s="132"/>
      <c r="M285" s="294" t="s">
        <v>7966</v>
      </c>
      <c r="N285" s="294"/>
      <c r="O285" s="294">
        <v>28.3</v>
      </c>
      <c r="P285" s="300"/>
      <c r="Q285" s="292">
        <v>594271.69999999995</v>
      </c>
      <c r="R285" s="292"/>
      <c r="S285" s="292"/>
      <c r="T285" s="292"/>
      <c r="U285" s="292"/>
      <c r="V285" s="292"/>
      <c r="W285" s="292"/>
      <c r="X285" s="294" t="s">
        <v>6789</v>
      </c>
      <c r="Y285" s="294" t="s">
        <v>1791</v>
      </c>
    </row>
    <row r="286" spans="1:25" ht="51" x14ac:dyDescent="0.25">
      <c r="A286" s="97">
        <f t="shared" si="5"/>
        <v>285</v>
      </c>
      <c r="B286" s="191"/>
      <c r="C286" s="191" t="s">
        <v>1652</v>
      </c>
      <c r="D286" s="294" t="s">
        <v>1787</v>
      </c>
      <c r="E286" s="259" t="s">
        <v>7896</v>
      </c>
      <c r="F286" s="265" t="s">
        <v>1830</v>
      </c>
      <c r="G286" s="294" t="s">
        <v>7967</v>
      </c>
      <c r="H286" s="294"/>
      <c r="I286" s="294"/>
      <c r="J286" s="294" t="s">
        <v>7879</v>
      </c>
      <c r="K286" s="132" t="s">
        <v>1829</v>
      </c>
      <c r="L286" s="132"/>
      <c r="M286" s="294" t="s">
        <v>1832</v>
      </c>
      <c r="N286" s="294"/>
      <c r="O286" s="294">
        <v>34.700000000000003</v>
      </c>
      <c r="P286" s="300"/>
      <c r="Q286" s="292">
        <v>728665.3</v>
      </c>
      <c r="R286" s="292"/>
      <c r="S286" s="292"/>
      <c r="T286" s="292"/>
      <c r="U286" s="292"/>
      <c r="V286" s="292"/>
      <c r="W286" s="292"/>
      <c r="X286" s="294" t="s">
        <v>1831</v>
      </c>
      <c r="Y286" s="294" t="s">
        <v>1791</v>
      </c>
    </row>
    <row r="287" spans="1:25" ht="51" x14ac:dyDescent="0.25">
      <c r="A287" s="97">
        <f t="shared" si="5"/>
        <v>286</v>
      </c>
      <c r="B287" s="191"/>
      <c r="C287" s="191" t="s">
        <v>1652</v>
      </c>
      <c r="D287" s="294" t="s">
        <v>1787</v>
      </c>
      <c r="E287" s="259" t="s">
        <v>7896</v>
      </c>
      <c r="F287" s="265" t="s">
        <v>1833</v>
      </c>
      <c r="G287" s="294" t="s">
        <v>7968</v>
      </c>
      <c r="H287" s="294"/>
      <c r="I287" s="294"/>
      <c r="J287" s="294" t="s">
        <v>7879</v>
      </c>
      <c r="K287" s="132" t="s">
        <v>1829</v>
      </c>
      <c r="L287" s="132"/>
      <c r="M287" s="294" t="s">
        <v>1834</v>
      </c>
      <c r="N287" s="294"/>
      <c r="O287" s="294">
        <v>26.8</v>
      </c>
      <c r="P287" s="300"/>
      <c r="Q287" s="292">
        <v>562773.19999999995</v>
      </c>
      <c r="R287" s="292"/>
      <c r="S287" s="292"/>
      <c r="T287" s="292"/>
      <c r="U287" s="292"/>
      <c r="V287" s="292"/>
      <c r="W287" s="292"/>
      <c r="X287" s="294" t="s">
        <v>1831</v>
      </c>
      <c r="Y287" s="294" t="s">
        <v>1791</v>
      </c>
    </row>
    <row r="288" spans="1:25" ht="51" x14ac:dyDescent="0.25">
      <c r="A288" s="97">
        <f t="shared" si="5"/>
        <v>287</v>
      </c>
      <c r="B288" s="191"/>
      <c r="C288" s="191" t="s">
        <v>1652</v>
      </c>
      <c r="D288" s="294" t="s">
        <v>1787</v>
      </c>
      <c r="E288" s="259" t="s">
        <v>7896</v>
      </c>
      <c r="F288" s="279" t="s">
        <v>1971</v>
      </c>
      <c r="G288" s="294" t="s">
        <v>3864</v>
      </c>
      <c r="H288" s="294"/>
      <c r="I288" s="294"/>
      <c r="J288" s="294" t="s">
        <v>7879</v>
      </c>
      <c r="K288" s="132" t="s">
        <v>1840</v>
      </c>
      <c r="L288" s="132"/>
      <c r="M288" s="294" t="s">
        <v>3865</v>
      </c>
      <c r="N288" s="294"/>
      <c r="O288" s="294">
        <v>23.8</v>
      </c>
      <c r="P288" s="300"/>
      <c r="Q288" s="292">
        <v>530835.19999999995</v>
      </c>
      <c r="R288" s="292"/>
      <c r="S288" s="292"/>
      <c r="T288" s="292"/>
      <c r="U288" s="292"/>
      <c r="V288" s="292"/>
      <c r="W288" s="292"/>
      <c r="X288" s="294" t="s">
        <v>1972</v>
      </c>
      <c r="Y288" s="294" t="s">
        <v>1791</v>
      </c>
    </row>
    <row r="289" spans="1:25" ht="51" x14ac:dyDescent="0.25">
      <c r="A289" s="97">
        <f t="shared" si="5"/>
        <v>288</v>
      </c>
      <c r="B289" s="191"/>
      <c r="C289" s="191" t="s">
        <v>1652</v>
      </c>
      <c r="D289" s="294" t="s">
        <v>1787</v>
      </c>
      <c r="E289" s="259" t="s">
        <v>7896</v>
      </c>
      <c r="F289" s="279" t="s">
        <v>1973</v>
      </c>
      <c r="G289" s="294" t="s">
        <v>7969</v>
      </c>
      <c r="H289" s="294"/>
      <c r="I289" s="294"/>
      <c r="J289" s="294" t="s">
        <v>7879</v>
      </c>
      <c r="K289" s="132" t="s">
        <v>1840</v>
      </c>
      <c r="L289" s="132"/>
      <c r="M289" s="294" t="s">
        <v>1974</v>
      </c>
      <c r="N289" s="294"/>
      <c r="O289" s="294">
        <v>30.7</v>
      </c>
      <c r="P289" s="300"/>
      <c r="Q289" s="292">
        <v>684732.8</v>
      </c>
      <c r="R289" s="292"/>
      <c r="S289" s="292"/>
      <c r="T289" s="292"/>
      <c r="U289" s="292"/>
      <c r="V289" s="292"/>
      <c r="W289" s="292"/>
      <c r="X289" s="294" t="s">
        <v>1972</v>
      </c>
      <c r="Y289" s="294" t="s">
        <v>1791</v>
      </c>
    </row>
    <row r="290" spans="1:25" ht="51" x14ac:dyDescent="0.25">
      <c r="A290" s="97">
        <f t="shared" si="5"/>
        <v>289</v>
      </c>
      <c r="B290" s="191"/>
      <c r="C290" s="191" t="s">
        <v>1652</v>
      </c>
      <c r="D290" s="294" t="s">
        <v>1787</v>
      </c>
      <c r="E290" s="259" t="s">
        <v>7896</v>
      </c>
      <c r="F290" s="279" t="s">
        <v>1975</v>
      </c>
      <c r="G290" s="294" t="s">
        <v>7970</v>
      </c>
      <c r="H290" s="294"/>
      <c r="I290" s="294"/>
      <c r="J290" s="294" t="s">
        <v>7879</v>
      </c>
      <c r="K290" s="132" t="s">
        <v>1840</v>
      </c>
      <c r="L290" s="132"/>
      <c r="M290" s="294" t="s">
        <v>1976</v>
      </c>
      <c r="N290" s="294"/>
      <c r="O290" s="294">
        <v>15.5</v>
      </c>
      <c r="P290" s="300"/>
      <c r="Q290" s="292">
        <v>345712</v>
      </c>
      <c r="R290" s="292"/>
      <c r="S290" s="292"/>
      <c r="T290" s="292"/>
      <c r="U290" s="292"/>
      <c r="V290" s="292"/>
      <c r="W290" s="292"/>
      <c r="X290" s="294" t="s">
        <v>1972</v>
      </c>
      <c r="Y290" s="294" t="s">
        <v>1791</v>
      </c>
    </row>
    <row r="291" spans="1:25" ht="51" x14ac:dyDescent="0.25">
      <c r="A291" s="97">
        <f t="shared" si="5"/>
        <v>290</v>
      </c>
      <c r="B291" s="191"/>
      <c r="C291" s="191" t="s">
        <v>1652</v>
      </c>
      <c r="D291" s="294" t="s">
        <v>1787</v>
      </c>
      <c r="E291" s="259" t="s">
        <v>7896</v>
      </c>
      <c r="F291" s="279" t="s">
        <v>1977</v>
      </c>
      <c r="G291" s="294" t="s">
        <v>7971</v>
      </c>
      <c r="H291" s="294"/>
      <c r="I291" s="294"/>
      <c r="J291" s="294" t="s">
        <v>7879</v>
      </c>
      <c r="K291" s="132" t="s">
        <v>1840</v>
      </c>
      <c r="L291" s="132"/>
      <c r="M291" s="294" t="s">
        <v>1978</v>
      </c>
      <c r="N291" s="294"/>
      <c r="O291" s="294">
        <v>15.6</v>
      </c>
      <c r="P291" s="300"/>
      <c r="Q291" s="292">
        <v>347942.40000000002</v>
      </c>
      <c r="R291" s="292"/>
      <c r="S291" s="292"/>
      <c r="T291" s="292"/>
      <c r="U291" s="292"/>
      <c r="V291" s="292"/>
      <c r="W291" s="292"/>
      <c r="X291" s="294" t="s">
        <v>1972</v>
      </c>
      <c r="Y291" s="294" t="s">
        <v>1791</v>
      </c>
    </row>
    <row r="292" spans="1:25" ht="51" x14ac:dyDescent="0.25">
      <c r="A292" s="97">
        <f t="shared" si="5"/>
        <v>291</v>
      </c>
      <c r="B292" s="191"/>
      <c r="C292" s="191" t="s">
        <v>1652</v>
      </c>
      <c r="D292" s="294" t="s">
        <v>1787</v>
      </c>
      <c r="E292" s="259" t="s">
        <v>7896</v>
      </c>
      <c r="F292" s="279" t="s">
        <v>1979</v>
      </c>
      <c r="G292" s="294" t="s">
        <v>7972</v>
      </c>
      <c r="H292" s="294"/>
      <c r="I292" s="294"/>
      <c r="J292" s="294" t="s">
        <v>7879</v>
      </c>
      <c r="K292" s="132" t="s">
        <v>1840</v>
      </c>
      <c r="L292" s="132"/>
      <c r="M292" s="294" t="s">
        <v>1980</v>
      </c>
      <c r="N292" s="294"/>
      <c r="O292" s="294">
        <v>15.5</v>
      </c>
      <c r="P292" s="300"/>
      <c r="Q292" s="292">
        <v>345712</v>
      </c>
      <c r="R292" s="292"/>
      <c r="S292" s="292"/>
      <c r="T292" s="292"/>
      <c r="U292" s="292"/>
      <c r="V292" s="292"/>
      <c r="W292" s="292"/>
      <c r="X292" s="294" t="s">
        <v>1972</v>
      </c>
      <c r="Y292" s="294" t="s">
        <v>1791</v>
      </c>
    </row>
    <row r="293" spans="1:25" ht="114.75" x14ac:dyDescent="0.25">
      <c r="A293" s="97">
        <f t="shared" si="5"/>
        <v>292</v>
      </c>
      <c r="B293" s="191"/>
      <c r="C293" s="191" t="s">
        <v>1652</v>
      </c>
      <c r="D293" s="294" t="s">
        <v>1787</v>
      </c>
      <c r="E293" s="259" t="s">
        <v>7896</v>
      </c>
      <c r="F293" s="265" t="s">
        <v>1836</v>
      </c>
      <c r="G293" s="294" t="s">
        <v>1839</v>
      </c>
      <c r="H293" s="294"/>
      <c r="I293" s="294"/>
      <c r="J293" s="294" t="s">
        <v>7879</v>
      </c>
      <c r="K293" s="132" t="s">
        <v>1835</v>
      </c>
      <c r="L293" s="132"/>
      <c r="M293" s="294" t="s">
        <v>1838</v>
      </c>
      <c r="N293" s="294"/>
      <c r="O293" s="294">
        <v>11.6</v>
      </c>
      <c r="P293" s="300"/>
      <c r="Q293" s="292">
        <v>620051.19999999995</v>
      </c>
      <c r="R293" s="292"/>
      <c r="S293" s="292"/>
      <c r="T293" s="292"/>
      <c r="U293" s="292"/>
      <c r="V293" s="292"/>
      <c r="W293" s="292"/>
      <c r="X293" s="294" t="s">
        <v>1837</v>
      </c>
      <c r="Y293" s="294" t="s">
        <v>1791</v>
      </c>
    </row>
    <row r="294" spans="1:25" ht="51" x14ac:dyDescent="0.25">
      <c r="A294" s="97">
        <f t="shared" si="5"/>
        <v>293</v>
      </c>
      <c r="B294" s="191"/>
      <c r="C294" s="191" t="s">
        <v>1652</v>
      </c>
      <c r="D294" s="294" t="s">
        <v>1787</v>
      </c>
      <c r="E294" s="259" t="s">
        <v>7896</v>
      </c>
      <c r="F294" s="265" t="s">
        <v>1841</v>
      </c>
      <c r="G294" s="294" t="s">
        <v>3840</v>
      </c>
      <c r="H294" s="294"/>
      <c r="I294" s="294"/>
      <c r="J294" s="294" t="s">
        <v>7879</v>
      </c>
      <c r="K294" s="132" t="s">
        <v>1840</v>
      </c>
      <c r="L294" s="132"/>
      <c r="M294" s="294" t="s">
        <v>3833</v>
      </c>
      <c r="N294" s="294"/>
      <c r="O294" s="294">
        <v>11.5</v>
      </c>
      <c r="P294" s="300"/>
      <c r="Q294" s="292">
        <v>256496</v>
      </c>
      <c r="R294" s="292"/>
      <c r="S294" s="292"/>
      <c r="T294" s="292"/>
      <c r="U294" s="292"/>
      <c r="V294" s="292"/>
      <c r="W294" s="292"/>
      <c r="X294" s="294" t="s">
        <v>1837</v>
      </c>
      <c r="Y294" s="294" t="s">
        <v>1791</v>
      </c>
    </row>
    <row r="295" spans="1:25" ht="51" x14ac:dyDescent="0.25">
      <c r="A295" s="97">
        <f t="shared" si="5"/>
        <v>294</v>
      </c>
      <c r="B295" s="191"/>
      <c r="C295" s="191" t="s">
        <v>1652</v>
      </c>
      <c r="D295" s="294" t="s">
        <v>1787</v>
      </c>
      <c r="E295" s="259" t="s">
        <v>7896</v>
      </c>
      <c r="F295" s="265" t="s">
        <v>1842</v>
      </c>
      <c r="G295" s="294"/>
      <c r="H295" s="294"/>
      <c r="I295" s="294"/>
      <c r="J295" s="294" t="s">
        <v>7879</v>
      </c>
      <c r="K295" s="132" t="s">
        <v>1840</v>
      </c>
      <c r="L295" s="132"/>
      <c r="M295" s="294"/>
      <c r="N295" s="294"/>
      <c r="O295" s="294">
        <v>11.4</v>
      </c>
      <c r="P295" s="300"/>
      <c r="Q295" s="292">
        <v>254265.60000000001</v>
      </c>
      <c r="R295" s="292"/>
      <c r="S295" s="292"/>
      <c r="T295" s="292"/>
      <c r="U295" s="292"/>
      <c r="V295" s="292"/>
      <c r="W295" s="292"/>
      <c r="X295" s="294" t="s">
        <v>1837</v>
      </c>
      <c r="Y295" s="294" t="s">
        <v>1791</v>
      </c>
    </row>
    <row r="296" spans="1:25" ht="51" x14ac:dyDescent="0.25">
      <c r="A296" s="97">
        <f t="shared" si="5"/>
        <v>295</v>
      </c>
      <c r="B296" s="191"/>
      <c r="C296" s="191" t="s">
        <v>1652</v>
      </c>
      <c r="D296" s="294" t="s">
        <v>1787</v>
      </c>
      <c r="E296" s="259" t="s">
        <v>7896</v>
      </c>
      <c r="F296" s="265" t="s">
        <v>1844</v>
      </c>
      <c r="G296" s="294" t="s">
        <v>1846</v>
      </c>
      <c r="H296" s="294"/>
      <c r="I296" s="294"/>
      <c r="J296" s="294" t="s">
        <v>7879</v>
      </c>
      <c r="K296" s="132" t="s">
        <v>1843</v>
      </c>
      <c r="L296" s="132"/>
      <c r="M296" s="294" t="s">
        <v>1845</v>
      </c>
      <c r="N296" s="294"/>
      <c r="O296" s="294">
        <v>27.8</v>
      </c>
      <c r="P296" s="300"/>
      <c r="Q296" s="292">
        <v>583772.19999999995</v>
      </c>
      <c r="R296" s="292"/>
      <c r="S296" s="292"/>
      <c r="T296" s="292"/>
      <c r="U296" s="292"/>
      <c r="V296" s="292"/>
      <c r="W296" s="292"/>
      <c r="X296" s="294" t="s">
        <v>1837</v>
      </c>
      <c r="Y296" s="294" t="s">
        <v>1791</v>
      </c>
    </row>
    <row r="297" spans="1:25" ht="114.75" x14ac:dyDescent="0.25">
      <c r="A297" s="97">
        <f t="shared" si="5"/>
        <v>296</v>
      </c>
      <c r="B297" s="191"/>
      <c r="C297" s="191" t="s">
        <v>1652</v>
      </c>
      <c r="D297" s="294" t="s">
        <v>1787</v>
      </c>
      <c r="E297" s="259" t="s">
        <v>7896</v>
      </c>
      <c r="F297" s="265" t="s">
        <v>1848</v>
      </c>
      <c r="G297" s="294" t="s">
        <v>1850</v>
      </c>
      <c r="H297" s="294"/>
      <c r="I297" s="294"/>
      <c r="J297" s="294" t="s">
        <v>7879</v>
      </c>
      <c r="K297" s="132" t="s">
        <v>1847</v>
      </c>
      <c r="L297" s="132"/>
      <c r="M297" s="294" t="s">
        <v>1849</v>
      </c>
      <c r="N297" s="294"/>
      <c r="O297" s="294">
        <v>11.5</v>
      </c>
      <c r="P297" s="300"/>
      <c r="Q297" s="292">
        <v>598471.5</v>
      </c>
      <c r="R297" s="292"/>
      <c r="S297" s="292"/>
      <c r="T297" s="292"/>
      <c r="U297" s="292"/>
      <c r="V297" s="292"/>
      <c r="W297" s="292"/>
      <c r="X297" s="294" t="s">
        <v>1837</v>
      </c>
      <c r="Y297" s="294" t="s">
        <v>1791</v>
      </c>
    </row>
    <row r="298" spans="1:25" ht="51" x14ac:dyDescent="0.25">
      <c r="A298" s="97">
        <f t="shared" si="5"/>
        <v>297</v>
      </c>
      <c r="B298" s="191"/>
      <c r="C298" s="191" t="s">
        <v>1652</v>
      </c>
      <c r="D298" s="294" t="s">
        <v>1787</v>
      </c>
      <c r="E298" s="259" t="s">
        <v>7896</v>
      </c>
      <c r="F298" s="265" t="s">
        <v>1851</v>
      </c>
      <c r="G298" s="294" t="s">
        <v>1853</v>
      </c>
      <c r="H298" s="294"/>
      <c r="I298" s="294"/>
      <c r="J298" s="294" t="s">
        <v>7879</v>
      </c>
      <c r="K298" s="132" t="s">
        <v>1840</v>
      </c>
      <c r="L298" s="132"/>
      <c r="M298" s="294" t="s">
        <v>1852</v>
      </c>
      <c r="N298" s="294"/>
      <c r="O298" s="294">
        <v>16</v>
      </c>
      <c r="P298" s="300"/>
      <c r="Q298" s="292">
        <v>356864</v>
      </c>
      <c r="R298" s="292"/>
      <c r="S298" s="292"/>
      <c r="T298" s="292"/>
      <c r="U298" s="292"/>
      <c r="V298" s="292"/>
      <c r="W298" s="292"/>
      <c r="X298" s="294" t="s">
        <v>1837</v>
      </c>
      <c r="Y298" s="294" t="s">
        <v>1791</v>
      </c>
    </row>
    <row r="299" spans="1:25" ht="51" x14ac:dyDescent="0.25">
      <c r="A299" s="97">
        <f t="shared" si="5"/>
        <v>298</v>
      </c>
      <c r="B299" s="191"/>
      <c r="C299" s="191" t="s">
        <v>1652</v>
      </c>
      <c r="D299" s="294" t="s">
        <v>1787</v>
      </c>
      <c r="E299" s="259" t="s">
        <v>7896</v>
      </c>
      <c r="F299" s="265" t="s">
        <v>3793</v>
      </c>
      <c r="G299" s="294" t="s">
        <v>3796</v>
      </c>
      <c r="H299" s="294"/>
      <c r="I299" s="294"/>
      <c r="J299" s="294" t="s">
        <v>7879</v>
      </c>
      <c r="K299" s="132" t="s">
        <v>2633</v>
      </c>
      <c r="L299" s="132"/>
      <c r="M299" s="294" t="s">
        <v>3795</v>
      </c>
      <c r="N299" s="294"/>
      <c r="O299" s="38">
        <v>41.2</v>
      </c>
      <c r="P299" s="300"/>
      <c r="Q299" s="67">
        <v>181600</v>
      </c>
      <c r="R299" s="67"/>
      <c r="S299" s="67"/>
      <c r="T299" s="67"/>
      <c r="U299" s="67"/>
      <c r="V299" s="67"/>
      <c r="W299" s="67"/>
      <c r="X299" s="294" t="s">
        <v>3794</v>
      </c>
      <c r="Y299" s="294" t="s">
        <v>1791</v>
      </c>
    </row>
    <row r="300" spans="1:25" ht="51" x14ac:dyDescent="0.25">
      <c r="A300" s="97">
        <f t="shared" si="5"/>
        <v>299</v>
      </c>
      <c r="B300" s="191"/>
      <c r="C300" s="191" t="s">
        <v>1652</v>
      </c>
      <c r="D300" s="294" t="s">
        <v>1787</v>
      </c>
      <c r="E300" s="259" t="s">
        <v>7896</v>
      </c>
      <c r="F300" s="265" t="s">
        <v>3797</v>
      </c>
      <c r="G300" s="294" t="s">
        <v>3799</v>
      </c>
      <c r="H300" s="294"/>
      <c r="I300" s="294"/>
      <c r="J300" s="294" t="s">
        <v>7879</v>
      </c>
      <c r="K300" s="132" t="s">
        <v>2633</v>
      </c>
      <c r="L300" s="132"/>
      <c r="M300" s="294" t="s">
        <v>3798</v>
      </c>
      <c r="N300" s="294"/>
      <c r="O300" s="64">
        <v>41.2</v>
      </c>
      <c r="P300" s="300"/>
      <c r="Q300" s="65">
        <v>918924.80000000005</v>
      </c>
      <c r="R300" s="65"/>
      <c r="S300" s="65"/>
      <c r="T300" s="65"/>
      <c r="U300" s="65"/>
      <c r="V300" s="65"/>
      <c r="W300" s="65"/>
      <c r="X300" s="294" t="s">
        <v>3794</v>
      </c>
      <c r="Y300" s="294" t="s">
        <v>1791</v>
      </c>
    </row>
    <row r="301" spans="1:25" ht="51" x14ac:dyDescent="0.25">
      <c r="A301" s="97">
        <f t="shared" si="5"/>
        <v>300</v>
      </c>
      <c r="B301" s="191"/>
      <c r="C301" s="191" t="s">
        <v>1652</v>
      </c>
      <c r="D301" s="294" t="s">
        <v>1787</v>
      </c>
      <c r="E301" s="259" t="s">
        <v>7896</v>
      </c>
      <c r="F301" s="265" t="s">
        <v>1873</v>
      </c>
      <c r="G301" s="294" t="s">
        <v>7973</v>
      </c>
      <c r="H301" s="294"/>
      <c r="I301" s="294"/>
      <c r="J301" s="294" t="s">
        <v>7879</v>
      </c>
      <c r="K301" s="132" t="s">
        <v>1805</v>
      </c>
      <c r="L301" s="132"/>
      <c r="M301" s="294" t="s">
        <v>1875</v>
      </c>
      <c r="N301" s="294"/>
      <c r="O301" s="294">
        <v>36.5</v>
      </c>
      <c r="P301" s="300"/>
      <c r="Q301" s="292">
        <v>814096</v>
      </c>
      <c r="R301" s="292"/>
      <c r="S301" s="292"/>
      <c r="T301" s="292"/>
      <c r="U301" s="292"/>
      <c r="V301" s="292"/>
      <c r="W301" s="292"/>
      <c r="X301" s="294" t="s">
        <v>1874</v>
      </c>
      <c r="Y301" s="294" t="s">
        <v>1791</v>
      </c>
    </row>
    <row r="302" spans="1:25" ht="51" x14ac:dyDescent="0.25">
      <c r="A302" s="97">
        <f t="shared" si="5"/>
        <v>301</v>
      </c>
      <c r="B302" s="191"/>
      <c r="C302" s="191" t="s">
        <v>1652</v>
      </c>
      <c r="D302" s="294" t="s">
        <v>1787</v>
      </c>
      <c r="E302" s="259" t="s">
        <v>7896</v>
      </c>
      <c r="F302" s="265" t="s">
        <v>1876</v>
      </c>
      <c r="G302" s="294" t="s">
        <v>7974</v>
      </c>
      <c r="H302" s="294"/>
      <c r="I302" s="294"/>
      <c r="J302" s="294" t="s">
        <v>7879</v>
      </c>
      <c r="K302" s="132" t="s">
        <v>1805</v>
      </c>
      <c r="L302" s="132"/>
      <c r="M302" s="294" t="s">
        <v>1877</v>
      </c>
      <c r="N302" s="294"/>
      <c r="O302" s="294">
        <v>39.1</v>
      </c>
      <c r="P302" s="300"/>
      <c r="Q302" s="292">
        <v>872086.4</v>
      </c>
      <c r="R302" s="292"/>
      <c r="S302" s="292"/>
      <c r="T302" s="292"/>
      <c r="U302" s="292"/>
      <c r="V302" s="292"/>
      <c r="W302" s="292"/>
      <c r="X302" s="294" t="s">
        <v>1874</v>
      </c>
      <c r="Y302" s="294" t="s">
        <v>1791</v>
      </c>
    </row>
    <row r="303" spans="1:25" ht="51" x14ac:dyDescent="0.25">
      <c r="A303" s="97">
        <f t="shared" si="5"/>
        <v>302</v>
      </c>
      <c r="B303" s="191"/>
      <c r="C303" s="191" t="s">
        <v>1652</v>
      </c>
      <c r="D303" s="294" t="s">
        <v>1787</v>
      </c>
      <c r="E303" s="259" t="s">
        <v>7896</v>
      </c>
      <c r="F303" s="265" t="s">
        <v>1878</v>
      </c>
      <c r="G303" s="294" t="s">
        <v>1963</v>
      </c>
      <c r="H303" s="294"/>
      <c r="I303" s="294"/>
      <c r="J303" s="294" t="s">
        <v>7879</v>
      </c>
      <c r="K303" s="132" t="s">
        <v>1840</v>
      </c>
      <c r="L303" s="132"/>
      <c r="M303" s="294" t="s">
        <v>7975</v>
      </c>
      <c r="N303" s="294"/>
      <c r="O303" s="294">
        <v>28.7</v>
      </c>
      <c r="P303" s="300"/>
      <c r="Q303" s="292">
        <v>617820.80000000005</v>
      </c>
      <c r="R303" s="292"/>
      <c r="S303" s="292"/>
      <c r="T303" s="292"/>
      <c r="U303" s="292"/>
      <c r="V303" s="292"/>
      <c r="W303" s="292"/>
      <c r="X303" s="294" t="s">
        <v>1879</v>
      </c>
      <c r="Y303" s="294" t="s">
        <v>1791</v>
      </c>
    </row>
    <row r="304" spans="1:25" ht="51" x14ac:dyDescent="0.25">
      <c r="A304" s="97">
        <f t="shared" si="5"/>
        <v>303</v>
      </c>
      <c r="B304" s="191"/>
      <c r="C304" s="191" t="s">
        <v>1652</v>
      </c>
      <c r="D304" s="294" t="s">
        <v>1787</v>
      </c>
      <c r="E304" s="259" t="s">
        <v>7896</v>
      </c>
      <c r="F304" s="279" t="s">
        <v>1948</v>
      </c>
      <c r="G304" s="294" t="s">
        <v>1951</v>
      </c>
      <c r="H304" s="294"/>
      <c r="I304" s="294"/>
      <c r="J304" s="294" t="s">
        <v>7879</v>
      </c>
      <c r="K304" s="132" t="s">
        <v>1840</v>
      </c>
      <c r="L304" s="132"/>
      <c r="M304" s="294" t="s">
        <v>1950</v>
      </c>
      <c r="N304" s="294"/>
      <c r="O304" s="294">
        <v>24.6</v>
      </c>
      <c r="P304" s="300"/>
      <c r="Q304" s="292">
        <v>548678.40000000002</v>
      </c>
      <c r="R304" s="292"/>
      <c r="S304" s="292"/>
      <c r="T304" s="292"/>
      <c r="U304" s="292"/>
      <c r="V304" s="292"/>
      <c r="W304" s="292"/>
      <c r="X304" s="294" t="s">
        <v>1949</v>
      </c>
      <c r="Y304" s="294" t="s">
        <v>1791</v>
      </c>
    </row>
    <row r="305" spans="1:25" ht="51" x14ac:dyDescent="0.25">
      <c r="A305" s="97">
        <f t="shared" si="5"/>
        <v>304</v>
      </c>
      <c r="B305" s="191"/>
      <c r="C305" s="191" t="s">
        <v>1652</v>
      </c>
      <c r="D305" s="294" t="s">
        <v>1787</v>
      </c>
      <c r="E305" s="259" t="s">
        <v>7896</v>
      </c>
      <c r="F305" s="279" t="s">
        <v>1952</v>
      </c>
      <c r="G305" s="294" t="s">
        <v>7976</v>
      </c>
      <c r="H305" s="294"/>
      <c r="I305" s="294"/>
      <c r="J305" s="294" t="s">
        <v>7879</v>
      </c>
      <c r="K305" s="132" t="s">
        <v>1840</v>
      </c>
      <c r="L305" s="132"/>
      <c r="M305" s="294" t="s">
        <v>7977</v>
      </c>
      <c r="N305" s="294"/>
      <c r="O305" s="294">
        <v>24.7</v>
      </c>
      <c r="P305" s="300"/>
      <c r="Q305" s="292">
        <v>550908.80000000005</v>
      </c>
      <c r="R305" s="292"/>
      <c r="S305" s="292"/>
      <c r="T305" s="292"/>
      <c r="U305" s="292"/>
      <c r="V305" s="292"/>
      <c r="W305" s="292"/>
      <c r="X305" s="294" t="s">
        <v>1949</v>
      </c>
      <c r="Y305" s="294" t="s">
        <v>1791</v>
      </c>
    </row>
    <row r="306" spans="1:25" ht="51" x14ac:dyDescent="0.25">
      <c r="A306" s="97">
        <f t="shared" si="5"/>
        <v>305</v>
      </c>
      <c r="B306" s="191"/>
      <c r="C306" s="191" t="s">
        <v>1652</v>
      </c>
      <c r="D306" s="294" t="s">
        <v>1787</v>
      </c>
      <c r="E306" s="259" t="s">
        <v>7896</v>
      </c>
      <c r="F306" s="279" t="s">
        <v>1953</v>
      </c>
      <c r="G306" s="294"/>
      <c r="H306" s="294"/>
      <c r="I306" s="294"/>
      <c r="J306" s="294" t="s">
        <v>7879</v>
      </c>
      <c r="K306" s="132" t="s">
        <v>1840</v>
      </c>
      <c r="L306" s="132"/>
      <c r="M306" s="294"/>
      <c r="N306" s="294"/>
      <c r="O306" s="294">
        <v>41.8</v>
      </c>
      <c r="P306" s="300"/>
      <c r="Q306" s="292">
        <v>932307.2</v>
      </c>
      <c r="R306" s="292"/>
      <c r="S306" s="292"/>
      <c r="T306" s="292"/>
      <c r="U306" s="292"/>
      <c r="V306" s="292"/>
      <c r="W306" s="292"/>
      <c r="X306" s="294" t="s">
        <v>1949</v>
      </c>
      <c r="Y306" s="294" t="s">
        <v>1791</v>
      </c>
    </row>
    <row r="307" spans="1:25" ht="51" x14ac:dyDescent="0.25">
      <c r="A307" s="97">
        <f t="shared" si="5"/>
        <v>306</v>
      </c>
      <c r="B307" s="191"/>
      <c r="C307" s="191" t="s">
        <v>1652</v>
      </c>
      <c r="D307" s="294" t="s">
        <v>1787</v>
      </c>
      <c r="E307" s="259" t="s">
        <v>7896</v>
      </c>
      <c r="F307" s="279" t="s">
        <v>1954</v>
      </c>
      <c r="G307" s="294" t="s">
        <v>1956</v>
      </c>
      <c r="H307" s="294"/>
      <c r="I307" s="294"/>
      <c r="J307" s="294" t="s">
        <v>7879</v>
      </c>
      <c r="K307" s="132" t="s">
        <v>1843</v>
      </c>
      <c r="L307" s="132"/>
      <c r="M307" s="294" t="s">
        <v>1955</v>
      </c>
      <c r="N307" s="294"/>
      <c r="O307" s="294">
        <v>19.899999999999999</v>
      </c>
      <c r="P307" s="300"/>
      <c r="Q307" s="292">
        <v>443078.9</v>
      </c>
      <c r="R307" s="292"/>
      <c r="S307" s="292"/>
      <c r="T307" s="292"/>
      <c r="U307" s="292"/>
      <c r="V307" s="292"/>
      <c r="W307" s="292"/>
      <c r="X307" s="294" t="s">
        <v>1949</v>
      </c>
      <c r="Y307" s="294" t="s">
        <v>1791</v>
      </c>
    </row>
    <row r="308" spans="1:25" ht="51" x14ac:dyDescent="0.25">
      <c r="A308" s="97">
        <f t="shared" si="5"/>
        <v>307</v>
      </c>
      <c r="B308" s="191"/>
      <c r="C308" s="191" t="s">
        <v>1652</v>
      </c>
      <c r="D308" s="294" t="s">
        <v>1787</v>
      </c>
      <c r="E308" s="259" t="s">
        <v>7896</v>
      </c>
      <c r="F308" s="265" t="s">
        <v>1961</v>
      </c>
      <c r="G308" s="294" t="s">
        <v>1963</v>
      </c>
      <c r="H308" s="294"/>
      <c r="I308" s="294"/>
      <c r="J308" s="294" t="s">
        <v>7879</v>
      </c>
      <c r="K308" s="132" t="s">
        <v>1811</v>
      </c>
      <c r="L308" s="132"/>
      <c r="M308" s="294"/>
      <c r="N308" s="294"/>
      <c r="O308" s="294">
        <v>41.7</v>
      </c>
      <c r="P308" s="300"/>
      <c r="Q308" s="292">
        <v>875658.3</v>
      </c>
      <c r="R308" s="292"/>
      <c r="S308" s="292"/>
      <c r="T308" s="292"/>
      <c r="U308" s="292"/>
      <c r="V308" s="292"/>
      <c r="W308" s="292"/>
      <c r="X308" s="294" t="s">
        <v>1962</v>
      </c>
      <c r="Y308" s="294" t="s">
        <v>1791</v>
      </c>
    </row>
    <row r="309" spans="1:25" ht="63.75" x14ac:dyDescent="0.25">
      <c r="A309" s="97">
        <f t="shared" si="5"/>
        <v>308</v>
      </c>
      <c r="B309" s="191"/>
      <c r="C309" s="191" t="s">
        <v>1652</v>
      </c>
      <c r="D309" s="294" t="s">
        <v>1787</v>
      </c>
      <c r="E309" s="259" t="s">
        <v>7896</v>
      </c>
      <c r="F309" s="265" t="s">
        <v>2200</v>
      </c>
      <c r="G309" s="294" t="s">
        <v>3911</v>
      </c>
      <c r="H309" s="294"/>
      <c r="I309" s="294"/>
      <c r="J309" s="294" t="s">
        <v>7879</v>
      </c>
      <c r="K309" s="279" t="s">
        <v>2113</v>
      </c>
      <c r="L309" s="279"/>
      <c r="M309" s="294" t="s">
        <v>4137</v>
      </c>
      <c r="N309" s="294"/>
      <c r="O309" s="294">
        <v>51.5</v>
      </c>
      <c r="P309" s="300"/>
      <c r="Q309" s="292">
        <v>1148656</v>
      </c>
      <c r="R309" s="292"/>
      <c r="S309" s="292"/>
      <c r="T309" s="292"/>
      <c r="U309" s="292"/>
      <c r="V309" s="292"/>
      <c r="W309" s="292"/>
      <c r="X309" s="294" t="s">
        <v>6791</v>
      </c>
      <c r="Y309" s="294" t="s">
        <v>1791</v>
      </c>
    </row>
    <row r="310" spans="1:25" ht="51" x14ac:dyDescent="0.25">
      <c r="A310" s="97">
        <f t="shared" si="5"/>
        <v>309</v>
      </c>
      <c r="B310" s="191"/>
      <c r="C310" s="191" t="s">
        <v>1652</v>
      </c>
      <c r="D310" s="294" t="s">
        <v>1787</v>
      </c>
      <c r="E310" s="259" t="s">
        <v>7896</v>
      </c>
      <c r="F310" s="265" t="s">
        <v>2201</v>
      </c>
      <c r="G310" s="294" t="s">
        <v>2203</v>
      </c>
      <c r="H310" s="294"/>
      <c r="I310" s="294"/>
      <c r="J310" s="294" t="s">
        <v>7879</v>
      </c>
      <c r="K310" s="279" t="s">
        <v>1996</v>
      </c>
      <c r="L310" s="279"/>
      <c r="M310" s="294" t="s">
        <v>2202</v>
      </c>
      <c r="N310" s="294"/>
      <c r="O310" s="294">
        <v>30.5</v>
      </c>
      <c r="P310" s="300"/>
      <c r="Q310" s="292">
        <v>1436400</v>
      </c>
      <c r="R310" s="292"/>
      <c r="S310" s="292"/>
      <c r="T310" s="292"/>
      <c r="U310" s="292"/>
      <c r="V310" s="292"/>
      <c r="W310" s="292"/>
      <c r="X310" s="294" t="s">
        <v>6791</v>
      </c>
      <c r="Y310" s="294" t="s">
        <v>1791</v>
      </c>
    </row>
    <row r="311" spans="1:25" ht="51" x14ac:dyDescent="0.25">
      <c r="A311" s="97">
        <f t="shared" si="5"/>
        <v>310</v>
      </c>
      <c r="B311" s="191"/>
      <c r="C311" s="191" t="s">
        <v>1652</v>
      </c>
      <c r="D311" s="294" t="s">
        <v>1787</v>
      </c>
      <c r="E311" s="259" t="s">
        <v>7896</v>
      </c>
      <c r="F311" s="265" t="s">
        <v>1812</v>
      </c>
      <c r="G311" s="294" t="s">
        <v>7978</v>
      </c>
      <c r="H311" s="294"/>
      <c r="I311" s="294"/>
      <c r="J311" s="294" t="s">
        <v>7879</v>
      </c>
      <c r="K311" s="132" t="s">
        <v>1811</v>
      </c>
      <c r="L311" s="132"/>
      <c r="M311" s="294" t="s">
        <v>1813</v>
      </c>
      <c r="N311" s="294"/>
      <c r="O311" s="294">
        <v>37.6</v>
      </c>
      <c r="P311" s="300"/>
      <c r="Q311" s="292">
        <v>789562.4</v>
      </c>
      <c r="R311" s="292"/>
      <c r="S311" s="292"/>
      <c r="T311" s="292"/>
      <c r="U311" s="292"/>
      <c r="V311" s="292"/>
      <c r="W311" s="292"/>
      <c r="X311" s="294" t="s">
        <v>1810</v>
      </c>
      <c r="Y311" s="294" t="s">
        <v>1791</v>
      </c>
    </row>
    <row r="312" spans="1:25" ht="51" x14ac:dyDescent="0.25">
      <c r="A312" s="97">
        <f t="shared" si="5"/>
        <v>311</v>
      </c>
      <c r="B312" s="191"/>
      <c r="C312" s="191" t="s">
        <v>1652</v>
      </c>
      <c r="D312" s="294" t="s">
        <v>1787</v>
      </c>
      <c r="E312" s="259" t="s">
        <v>7896</v>
      </c>
      <c r="F312" s="265" t="s">
        <v>1816</v>
      </c>
      <c r="G312" s="294" t="s">
        <v>1818</v>
      </c>
      <c r="H312" s="294"/>
      <c r="I312" s="294"/>
      <c r="J312" s="294" t="s">
        <v>7879</v>
      </c>
      <c r="K312" s="132" t="s">
        <v>1811</v>
      </c>
      <c r="L312" s="132"/>
      <c r="M312" s="294" t="s">
        <v>1817</v>
      </c>
      <c r="N312" s="294"/>
      <c r="O312" s="294">
        <v>25.7</v>
      </c>
      <c r="P312" s="300"/>
      <c r="Q312" s="292">
        <v>539674.30000000005</v>
      </c>
      <c r="R312" s="292"/>
      <c r="S312" s="292"/>
      <c r="T312" s="292"/>
      <c r="U312" s="292"/>
      <c r="V312" s="292"/>
      <c r="W312" s="292"/>
      <c r="X312" s="294" t="s">
        <v>1810</v>
      </c>
      <c r="Y312" s="294" t="s">
        <v>1791</v>
      </c>
    </row>
    <row r="313" spans="1:25" ht="63.75" x14ac:dyDescent="0.25">
      <c r="A313" s="97">
        <f t="shared" si="5"/>
        <v>312</v>
      </c>
      <c r="B313" s="191"/>
      <c r="C313" s="191" t="s">
        <v>1652</v>
      </c>
      <c r="D313" s="294" t="s">
        <v>1787</v>
      </c>
      <c r="E313" s="259" t="s">
        <v>7896</v>
      </c>
      <c r="F313" s="265" t="s">
        <v>1820</v>
      </c>
      <c r="G313" s="294" t="s">
        <v>1822</v>
      </c>
      <c r="H313" s="294"/>
      <c r="I313" s="294"/>
      <c r="J313" s="294" t="s">
        <v>7879</v>
      </c>
      <c r="K313" s="132" t="s">
        <v>1819</v>
      </c>
      <c r="L313" s="132"/>
      <c r="M313" s="294" t="s">
        <v>1821</v>
      </c>
      <c r="N313" s="294"/>
      <c r="O313" s="294">
        <v>37.5</v>
      </c>
      <c r="P313" s="300"/>
      <c r="Q313" s="292">
        <v>535321.71</v>
      </c>
      <c r="R313" s="292"/>
      <c r="S313" s="292"/>
      <c r="T313" s="292"/>
      <c r="U313" s="292"/>
      <c r="V313" s="292"/>
      <c r="W313" s="292"/>
      <c r="X313" s="294" t="s">
        <v>1810</v>
      </c>
      <c r="Y313" s="294" t="s">
        <v>1791</v>
      </c>
    </row>
    <row r="314" spans="1:25" ht="51" x14ac:dyDescent="0.25">
      <c r="A314" s="97">
        <f t="shared" si="5"/>
        <v>313</v>
      </c>
      <c r="B314" s="191"/>
      <c r="C314" s="191" t="s">
        <v>1652</v>
      </c>
      <c r="D314" s="294" t="s">
        <v>1787</v>
      </c>
      <c r="E314" s="259" t="s">
        <v>7896</v>
      </c>
      <c r="F314" s="265" t="s">
        <v>1814</v>
      </c>
      <c r="G314" s="294" t="s">
        <v>7979</v>
      </c>
      <c r="H314" s="294"/>
      <c r="I314" s="294"/>
      <c r="J314" s="294" t="s">
        <v>7879</v>
      </c>
      <c r="K314" s="132" t="s">
        <v>1811</v>
      </c>
      <c r="L314" s="132"/>
      <c r="M314" s="294" t="s">
        <v>1815</v>
      </c>
      <c r="N314" s="294"/>
      <c r="O314" s="294">
        <v>25.6</v>
      </c>
      <c r="P314" s="300"/>
      <c r="Q314" s="292">
        <v>537574.40000000002</v>
      </c>
      <c r="R314" s="292"/>
      <c r="S314" s="292"/>
      <c r="T314" s="292"/>
      <c r="U314" s="292"/>
      <c r="V314" s="292"/>
      <c r="W314" s="292"/>
      <c r="X314" s="294" t="s">
        <v>6788</v>
      </c>
      <c r="Y314" s="294" t="s">
        <v>1791</v>
      </c>
    </row>
    <row r="315" spans="1:25" ht="51" x14ac:dyDescent="0.25">
      <c r="A315" s="97">
        <f t="shared" si="5"/>
        <v>314</v>
      </c>
      <c r="B315" s="191"/>
      <c r="C315" s="191" t="s">
        <v>1652</v>
      </c>
      <c r="D315" s="294" t="s">
        <v>1787</v>
      </c>
      <c r="E315" s="259" t="s">
        <v>7896</v>
      </c>
      <c r="F315" s="265" t="s">
        <v>1967</v>
      </c>
      <c r="G315" s="294" t="s">
        <v>3862</v>
      </c>
      <c r="H315" s="294"/>
      <c r="I315" s="294"/>
      <c r="J315" s="294" t="s">
        <v>7879</v>
      </c>
      <c r="K315" s="132" t="s">
        <v>1966</v>
      </c>
      <c r="L315" s="132"/>
      <c r="M315" s="294" t="s">
        <v>3863</v>
      </c>
      <c r="N315" s="294"/>
      <c r="O315" s="294">
        <v>36.6</v>
      </c>
      <c r="P315" s="300"/>
      <c r="Q315" s="292">
        <v>693157.96</v>
      </c>
      <c r="R315" s="292"/>
      <c r="S315" s="292"/>
      <c r="T315" s="292"/>
      <c r="U315" s="292"/>
      <c r="V315" s="292"/>
      <c r="W315" s="292"/>
      <c r="X315" s="294" t="s">
        <v>1968</v>
      </c>
      <c r="Y315" s="294" t="s">
        <v>1791</v>
      </c>
    </row>
    <row r="316" spans="1:25" ht="51" x14ac:dyDescent="0.25">
      <c r="A316" s="97">
        <f t="shared" si="5"/>
        <v>315</v>
      </c>
      <c r="B316" s="191"/>
      <c r="C316" s="191" t="s">
        <v>1652</v>
      </c>
      <c r="D316" s="294" t="s">
        <v>1787</v>
      </c>
      <c r="E316" s="259" t="s">
        <v>7896</v>
      </c>
      <c r="F316" s="265" t="s">
        <v>1969</v>
      </c>
      <c r="G316" s="294" t="s">
        <v>7980</v>
      </c>
      <c r="H316" s="294"/>
      <c r="I316" s="294"/>
      <c r="J316" s="294" t="s">
        <v>7879</v>
      </c>
      <c r="K316" s="132" t="s">
        <v>1811</v>
      </c>
      <c r="L316" s="132"/>
      <c r="M316" s="294" t="s">
        <v>1970</v>
      </c>
      <c r="N316" s="294"/>
      <c r="O316" s="294">
        <v>89</v>
      </c>
      <c r="P316" s="300"/>
      <c r="Q316" s="292">
        <v>1868911</v>
      </c>
      <c r="R316" s="292"/>
      <c r="S316" s="292"/>
      <c r="T316" s="292"/>
      <c r="U316" s="292"/>
      <c r="V316" s="292"/>
      <c r="W316" s="292"/>
      <c r="X316" s="294" t="s">
        <v>1968</v>
      </c>
      <c r="Y316" s="294" t="s">
        <v>1791</v>
      </c>
    </row>
    <row r="317" spans="1:25" ht="51" x14ac:dyDescent="0.25">
      <c r="A317" s="97">
        <f t="shared" si="5"/>
        <v>316</v>
      </c>
      <c r="B317" s="191"/>
      <c r="C317" s="191" t="s">
        <v>1652</v>
      </c>
      <c r="D317" s="294" t="s">
        <v>1787</v>
      </c>
      <c r="E317" s="259" t="s">
        <v>7896</v>
      </c>
      <c r="F317" s="265" t="s">
        <v>2327</v>
      </c>
      <c r="G317" s="294" t="s">
        <v>7981</v>
      </c>
      <c r="H317" s="294"/>
      <c r="I317" s="294"/>
      <c r="J317" s="294" t="s">
        <v>7879</v>
      </c>
      <c r="K317" s="132" t="s">
        <v>2064</v>
      </c>
      <c r="L317" s="132"/>
      <c r="M317" s="294" t="s">
        <v>2329</v>
      </c>
      <c r="N317" s="294"/>
      <c r="O317" s="294">
        <v>29.2</v>
      </c>
      <c r="P317" s="300"/>
      <c r="Q317" s="292">
        <v>651276.80000000005</v>
      </c>
      <c r="R317" s="292"/>
      <c r="S317" s="292"/>
      <c r="T317" s="292"/>
      <c r="U317" s="292"/>
      <c r="V317" s="292"/>
      <c r="W317" s="292"/>
      <c r="X317" s="294" t="s">
        <v>2328</v>
      </c>
      <c r="Y317" s="294" t="s">
        <v>1791</v>
      </c>
    </row>
    <row r="318" spans="1:25" ht="51" x14ac:dyDescent="0.25">
      <c r="A318" s="97">
        <f t="shared" si="5"/>
        <v>317</v>
      </c>
      <c r="B318" s="191"/>
      <c r="C318" s="191" t="s">
        <v>1652</v>
      </c>
      <c r="D318" s="294" t="s">
        <v>1787</v>
      </c>
      <c r="E318" s="259" t="s">
        <v>7896</v>
      </c>
      <c r="F318" s="265" t="s">
        <v>2615</v>
      </c>
      <c r="G318" s="294" t="s">
        <v>2618</v>
      </c>
      <c r="H318" s="294"/>
      <c r="I318" s="294"/>
      <c r="J318" s="294" t="s">
        <v>7879</v>
      </c>
      <c r="K318" s="132" t="s">
        <v>2609</v>
      </c>
      <c r="L318" s="132"/>
      <c r="M318" s="294" t="s">
        <v>2617</v>
      </c>
      <c r="N318" s="294"/>
      <c r="O318" s="294">
        <v>40.1</v>
      </c>
      <c r="P318" s="300"/>
      <c r="Q318" s="292">
        <v>894390.4</v>
      </c>
      <c r="R318" s="292"/>
      <c r="S318" s="292"/>
      <c r="T318" s="292"/>
      <c r="U318" s="292"/>
      <c r="V318" s="292"/>
      <c r="W318" s="292"/>
      <c r="X318" s="294" t="s">
        <v>2616</v>
      </c>
      <c r="Y318" s="294" t="s">
        <v>1791</v>
      </c>
    </row>
    <row r="319" spans="1:25" ht="51" x14ac:dyDescent="0.25">
      <c r="A319" s="97">
        <f t="shared" si="5"/>
        <v>318</v>
      </c>
      <c r="B319" s="191"/>
      <c r="C319" s="191" t="s">
        <v>1652</v>
      </c>
      <c r="D319" s="294" t="s">
        <v>1787</v>
      </c>
      <c r="E319" s="259" t="s">
        <v>7896</v>
      </c>
      <c r="F319" s="265" t="s">
        <v>2386</v>
      </c>
      <c r="G319" s="294" t="s">
        <v>7982</v>
      </c>
      <c r="H319" s="294"/>
      <c r="I319" s="294"/>
      <c r="J319" s="294" t="s">
        <v>7879</v>
      </c>
      <c r="K319" s="132" t="s">
        <v>2064</v>
      </c>
      <c r="L319" s="132"/>
      <c r="M319" s="294" t="s">
        <v>7983</v>
      </c>
      <c r="N319" s="294"/>
      <c r="O319" s="294">
        <v>35.1</v>
      </c>
      <c r="P319" s="300"/>
      <c r="Q319" s="292">
        <v>720419.2</v>
      </c>
      <c r="R319" s="292"/>
      <c r="S319" s="292"/>
      <c r="T319" s="292"/>
      <c r="U319" s="292"/>
      <c r="V319" s="292"/>
      <c r="W319" s="292"/>
      <c r="X319" s="294" t="s">
        <v>2387</v>
      </c>
      <c r="Y319" s="294" t="s">
        <v>1791</v>
      </c>
    </row>
    <row r="320" spans="1:25" ht="51" x14ac:dyDescent="0.25">
      <c r="A320" s="97">
        <f t="shared" si="5"/>
        <v>319</v>
      </c>
      <c r="B320" s="191"/>
      <c r="C320" s="191" t="s">
        <v>1652</v>
      </c>
      <c r="D320" s="294" t="s">
        <v>1787</v>
      </c>
      <c r="E320" s="259" t="s">
        <v>7896</v>
      </c>
      <c r="F320" s="265" t="s">
        <v>2388</v>
      </c>
      <c r="G320" s="294" t="s">
        <v>7984</v>
      </c>
      <c r="H320" s="294"/>
      <c r="I320" s="294"/>
      <c r="J320" s="294" t="s">
        <v>7879</v>
      </c>
      <c r="K320" s="132" t="s">
        <v>2064</v>
      </c>
      <c r="L320" s="132"/>
      <c r="M320" s="294" t="s">
        <v>7985</v>
      </c>
      <c r="N320" s="294"/>
      <c r="O320" s="294">
        <v>32.299999999999997</v>
      </c>
      <c r="P320" s="300"/>
      <c r="Q320" s="292">
        <v>370246.40000000002</v>
      </c>
      <c r="R320" s="292"/>
      <c r="S320" s="292"/>
      <c r="T320" s="292"/>
      <c r="U320" s="292"/>
      <c r="V320" s="292"/>
      <c r="W320" s="292"/>
      <c r="X320" s="294" t="s">
        <v>2387</v>
      </c>
      <c r="Y320" s="294" t="s">
        <v>1791</v>
      </c>
    </row>
    <row r="321" spans="1:25" ht="51" x14ac:dyDescent="0.25">
      <c r="A321" s="97">
        <f t="shared" si="5"/>
        <v>320</v>
      </c>
      <c r="B321" s="191"/>
      <c r="C321" s="191" t="s">
        <v>1652</v>
      </c>
      <c r="D321" s="294" t="s">
        <v>1787</v>
      </c>
      <c r="E321" s="259" t="s">
        <v>7896</v>
      </c>
      <c r="F321" s="265" t="s">
        <v>2621</v>
      </c>
      <c r="G321" s="294" t="s">
        <v>3972</v>
      </c>
      <c r="H321" s="294"/>
      <c r="I321" s="294"/>
      <c r="J321" s="294" t="s">
        <v>7879</v>
      </c>
      <c r="K321" s="132" t="s">
        <v>1843</v>
      </c>
      <c r="L321" s="132"/>
      <c r="M321" s="294" t="s">
        <v>4200</v>
      </c>
      <c r="N321" s="294"/>
      <c r="O321" s="294">
        <v>47.3</v>
      </c>
      <c r="P321" s="300"/>
      <c r="Q321" s="292">
        <v>993252.7</v>
      </c>
      <c r="R321" s="292"/>
      <c r="S321" s="292"/>
      <c r="T321" s="292"/>
      <c r="U321" s="292"/>
      <c r="V321" s="292"/>
      <c r="W321" s="292"/>
      <c r="X321" s="294" t="s">
        <v>2622</v>
      </c>
      <c r="Y321" s="294" t="s">
        <v>1791</v>
      </c>
    </row>
    <row r="322" spans="1:25" ht="51" x14ac:dyDescent="0.25">
      <c r="A322" s="97">
        <f t="shared" ref="A322:A385" si="6">A321+1</f>
        <v>321</v>
      </c>
      <c r="B322" s="191"/>
      <c r="C322" s="191" t="s">
        <v>1652</v>
      </c>
      <c r="D322" s="294" t="s">
        <v>1787</v>
      </c>
      <c r="E322" s="259" t="s">
        <v>7896</v>
      </c>
      <c r="F322" s="265" t="s">
        <v>2624</v>
      </c>
      <c r="G322" s="294" t="s">
        <v>3973</v>
      </c>
      <c r="H322" s="294"/>
      <c r="I322" s="294"/>
      <c r="J322" s="294" t="s">
        <v>7879</v>
      </c>
      <c r="K322" s="132" t="s">
        <v>2623</v>
      </c>
      <c r="L322" s="132"/>
      <c r="M322" s="294" t="s">
        <v>4201</v>
      </c>
      <c r="N322" s="294"/>
      <c r="O322" s="294">
        <v>47.2</v>
      </c>
      <c r="P322" s="300"/>
      <c r="Q322" s="292">
        <v>2159047</v>
      </c>
      <c r="R322" s="292"/>
      <c r="S322" s="292"/>
      <c r="T322" s="292"/>
      <c r="U322" s="292"/>
      <c r="V322" s="292"/>
      <c r="W322" s="292"/>
      <c r="X322" s="294" t="s">
        <v>2622</v>
      </c>
      <c r="Y322" s="294" t="s">
        <v>1791</v>
      </c>
    </row>
    <row r="323" spans="1:25" ht="89.25" x14ac:dyDescent="0.25">
      <c r="A323" s="97">
        <f t="shared" si="6"/>
        <v>322</v>
      </c>
      <c r="B323" s="191"/>
      <c r="C323" s="191" t="s">
        <v>1652</v>
      </c>
      <c r="D323" s="294" t="s">
        <v>1787</v>
      </c>
      <c r="E323" s="259" t="s">
        <v>7896</v>
      </c>
      <c r="F323" s="265" t="s">
        <v>2629</v>
      </c>
      <c r="G323" s="294" t="s">
        <v>3974</v>
      </c>
      <c r="H323" s="294"/>
      <c r="I323" s="294"/>
      <c r="J323" s="294" t="s">
        <v>7879</v>
      </c>
      <c r="K323" s="133" t="s">
        <v>6793</v>
      </c>
      <c r="L323" s="133"/>
      <c r="M323" s="294" t="s">
        <v>4202</v>
      </c>
      <c r="N323" s="294"/>
      <c r="O323" s="294">
        <v>41.2</v>
      </c>
      <c r="P323" s="300"/>
      <c r="Q323" s="292">
        <v>1703633</v>
      </c>
      <c r="R323" s="292"/>
      <c r="S323" s="292"/>
      <c r="T323" s="292"/>
      <c r="U323" s="292"/>
      <c r="V323" s="292"/>
      <c r="W323" s="292"/>
      <c r="X323" s="294" t="s">
        <v>2622</v>
      </c>
      <c r="Y323" s="294" t="s">
        <v>1791</v>
      </c>
    </row>
    <row r="324" spans="1:25" ht="51" x14ac:dyDescent="0.25">
      <c r="A324" s="97">
        <f t="shared" si="6"/>
        <v>323</v>
      </c>
      <c r="B324" s="191"/>
      <c r="C324" s="191" t="s">
        <v>1652</v>
      </c>
      <c r="D324" s="294" t="s">
        <v>1787</v>
      </c>
      <c r="E324" s="259" t="s">
        <v>7896</v>
      </c>
      <c r="F324" s="279" t="s">
        <v>3104</v>
      </c>
      <c r="G324" s="294" t="s">
        <v>3107</v>
      </c>
      <c r="H324" s="294"/>
      <c r="I324" s="294"/>
      <c r="J324" s="294" t="s">
        <v>7879</v>
      </c>
      <c r="K324" s="279" t="s">
        <v>1793</v>
      </c>
      <c r="L324" s="279"/>
      <c r="M324" s="294" t="s">
        <v>3106</v>
      </c>
      <c r="N324" s="294"/>
      <c r="O324" s="294">
        <v>12.3</v>
      </c>
      <c r="P324" s="300"/>
      <c r="Q324" s="292">
        <v>274339.20000000001</v>
      </c>
      <c r="R324" s="292"/>
      <c r="S324" s="292"/>
      <c r="T324" s="292"/>
      <c r="U324" s="292"/>
      <c r="V324" s="292"/>
      <c r="W324" s="292"/>
      <c r="X324" s="294" t="s">
        <v>3105</v>
      </c>
      <c r="Y324" s="294" t="s">
        <v>1791</v>
      </c>
    </row>
    <row r="325" spans="1:25" ht="51" x14ac:dyDescent="0.25">
      <c r="A325" s="97">
        <f t="shared" si="6"/>
        <v>324</v>
      </c>
      <c r="B325" s="191"/>
      <c r="C325" s="191" t="s">
        <v>1652</v>
      </c>
      <c r="D325" s="294" t="s">
        <v>1787</v>
      </c>
      <c r="E325" s="259" t="s">
        <v>7896</v>
      </c>
      <c r="F325" s="279" t="s">
        <v>3108</v>
      </c>
      <c r="G325" s="294" t="s">
        <v>3110</v>
      </c>
      <c r="H325" s="294"/>
      <c r="I325" s="294"/>
      <c r="J325" s="294" t="s">
        <v>7879</v>
      </c>
      <c r="K325" s="279" t="s">
        <v>1793</v>
      </c>
      <c r="L325" s="279"/>
      <c r="M325" s="294" t="s">
        <v>3109</v>
      </c>
      <c r="N325" s="294"/>
      <c r="O325" s="294">
        <v>11.9</v>
      </c>
      <c r="P325" s="300"/>
      <c r="Q325" s="292">
        <v>265417.59999999998</v>
      </c>
      <c r="R325" s="292"/>
      <c r="S325" s="292"/>
      <c r="T325" s="292"/>
      <c r="U325" s="292"/>
      <c r="V325" s="292"/>
      <c r="W325" s="292"/>
      <c r="X325" s="294" t="s">
        <v>3105</v>
      </c>
      <c r="Y325" s="294" t="s">
        <v>1791</v>
      </c>
    </row>
    <row r="326" spans="1:25" ht="51" x14ac:dyDescent="0.25">
      <c r="A326" s="97">
        <f t="shared" si="6"/>
        <v>325</v>
      </c>
      <c r="B326" s="191"/>
      <c r="C326" s="191" t="s">
        <v>1652</v>
      </c>
      <c r="D326" s="294" t="s">
        <v>1787</v>
      </c>
      <c r="E326" s="259" t="s">
        <v>7896</v>
      </c>
      <c r="F326" s="279" t="s">
        <v>3111</v>
      </c>
      <c r="G326" s="294" t="s">
        <v>3113</v>
      </c>
      <c r="H326" s="294"/>
      <c r="I326" s="294"/>
      <c r="J326" s="294" t="s">
        <v>7879</v>
      </c>
      <c r="K326" s="279" t="s">
        <v>1793</v>
      </c>
      <c r="L326" s="279"/>
      <c r="M326" s="294" t="s">
        <v>3112</v>
      </c>
      <c r="N326" s="294"/>
      <c r="O326" s="294">
        <v>12.4</v>
      </c>
      <c r="P326" s="300"/>
      <c r="Q326" s="292">
        <v>276569.59999999998</v>
      </c>
      <c r="R326" s="292"/>
      <c r="S326" s="292"/>
      <c r="T326" s="292"/>
      <c r="U326" s="292"/>
      <c r="V326" s="292"/>
      <c r="W326" s="292"/>
      <c r="X326" s="294" t="s">
        <v>3105</v>
      </c>
      <c r="Y326" s="294" t="s">
        <v>1791</v>
      </c>
    </row>
    <row r="327" spans="1:25" ht="51" x14ac:dyDescent="0.25">
      <c r="A327" s="97">
        <f t="shared" si="6"/>
        <v>326</v>
      </c>
      <c r="B327" s="191"/>
      <c r="C327" s="191" t="s">
        <v>1652</v>
      </c>
      <c r="D327" s="294" t="s">
        <v>1787</v>
      </c>
      <c r="E327" s="259" t="s">
        <v>7896</v>
      </c>
      <c r="F327" s="279" t="s">
        <v>3114</v>
      </c>
      <c r="G327" s="294" t="s">
        <v>3116</v>
      </c>
      <c r="H327" s="294"/>
      <c r="I327" s="294"/>
      <c r="J327" s="294" t="s">
        <v>7879</v>
      </c>
      <c r="K327" s="279" t="s">
        <v>1793</v>
      </c>
      <c r="L327" s="279"/>
      <c r="M327" s="294" t="s">
        <v>3115</v>
      </c>
      <c r="N327" s="294"/>
      <c r="O327" s="294">
        <v>16.399999999999999</v>
      </c>
      <c r="P327" s="300"/>
      <c r="Q327" s="292">
        <v>365785.59999999998</v>
      </c>
      <c r="R327" s="292"/>
      <c r="S327" s="292"/>
      <c r="T327" s="292"/>
      <c r="U327" s="292"/>
      <c r="V327" s="292"/>
      <c r="W327" s="292"/>
      <c r="X327" s="294" t="s">
        <v>3105</v>
      </c>
      <c r="Y327" s="294" t="s">
        <v>1791</v>
      </c>
    </row>
    <row r="328" spans="1:25" ht="51" x14ac:dyDescent="0.25">
      <c r="A328" s="97">
        <f t="shared" si="6"/>
        <v>327</v>
      </c>
      <c r="B328" s="191"/>
      <c r="C328" s="191" t="s">
        <v>1652</v>
      </c>
      <c r="D328" s="294" t="s">
        <v>1787</v>
      </c>
      <c r="E328" s="259" t="s">
        <v>7896</v>
      </c>
      <c r="F328" s="265" t="s">
        <v>2835</v>
      </c>
      <c r="G328" s="294" t="s">
        <v>4023</v>
      </c>
      <c r="H328" s="294"/>
      <c r="I328" s="294"/>
      <c r="J328" s="294" t="s">
        <v>7879</v>
      </c>
      <c r="K328" s="279" t="s">
        <v>2834</v>
      </c>
      <c r="L328" s="279"/>
      <c r="M328" s="294" t="s">
        <v>4250</v>
      </c>
      <c r="N328" s="294"/>
      <c r="O328" s="294">
        <v>58</v>
      </c>
      <c r="P328" s="300"/>
      <c r="Q328" s="292">
        <v>1293632</v>
      </c>
      <c r="R328" s="292"/>
      <c r="S328" s="292"/>
      <c r="T328" s="292"/>
      <c r="U328" s="292"/>
      <c r="V328" s="292"/>
      <c r="W328" s="292"/>
      <c r="X328" s="294" t="s">
        <v>2836</v>
      </c>
      <c r="Y328" s="294" t="s">
        <v>1791</v>
      </c>
    </row>
    <row r="329" spans="1:25" ht="51" x14ac:dyDescent="0.25">
      <c r="A329" s="97">
        <f t="shared" si="6"/>
        <v>328</v>
      </c>
      <c r="B329" s="191"/>
      <c r="C329" s="191" t="s">
        <v>1652</v>
      </c>
      <c r="D329" s="294" t="s">
        <v>1787</v>
      </c>
      <c r="E329" s="259" t="s">
        <v>7896</v>
      </c>
      <c r="F329" s="265" t="s">
        <v>2837</v>
      </c>
      <c r="G329" s="294" t="s">
        <v>2838</v>
      </c>
      <c r="H329" s="294"/>
      <c r="I329" s="294"/>
      <c r="J329" s="294" t="s">
        <v>7879</v>
      </c>
      <c r="K329" s="279" t="s">
        <v>2834</v>
      </c>
      <c r="L329" s="279"/>
      <c r="M329" s="294" t="s">
        <v>3823</v>
      </c>
      <c r="N329" s="294"/>
      <c r="O329" s="294">
        <v>59</v>
      </c>
      <c r="P329" s="300"/>
      <c r="Q329" s="292">
        <v>1315936</v>
      </c>
      <c r="R329" s="292"/>
      <c r="S329" s="292"/>
      <c r="T329" s="292"/>
      <c r="U329" s="292"/>
      <c r="V329" s="292"/>
      <c r="W329" s="292"/>
      <c r="X329" s="294" t="s">
        <v>2836</v>
      </c>
      <c r="Y329" s="294" t="s">
        <v>1791</v>
      </c>
    </row>
    <row r="330" spans="1:25" ht="51" x14ac:dyDescent="0.25">
      <c r="A330" s="97">
        <f t="shared" si="6"/>
        <v>329</v>
      </c>
      <c r="B330" s="191"/>
      <c r="C330" s="191" t="s">
        <v>1652</v>
      </c>
      <c r="D330" s="294" t="s">
        <v>1787</v>
      </c>
      <c r="E330" s="259" t="s">
        <v>7896</v>
      </c>
      <c r="F330" s="265" t="s">
        <v>2840</v>
      </c>
      <c r="G330" s="294" t="s">
        <v>7762</v>
      </c>
      <c r="H330" s="294"/>
      <c r="I330" s="294"/>
      <c r="J330" s="294" t="s">
        <v>7879</v>
      </c>
      <c r="K330" s="279" t="s">
        <v>2839</v>
      </c>
      <c r="L330" s="279"/>
      <c r="M330" s="294" t="s">
        <v>7761</v>
      </c>
      <c r="N330" s="294"/>
      <c r="O330" s="294">
        <v>35.4</v>
      </c>
      <c r="P330" s="300"/>
      <c r="Q330" s="292">
        <v>789561.6</v>
      </c>
      <c r="R330" s="292"/>
      <c r="S330" s="292"/>
      <c r="T330" s="292"/>
      <c r="U330" s="292"/>
      <c r="V330" s="292"/>
      <c r="W330" s="292"/>
      <c r="X330" s="294" t="s">
        <v>2836</v>
      </c>
      <c r="Y330" s="294" t="s">
        <v>1791</v>
      </c>
    </row>
    <row r="331" spans="1:25" ht="51" x14ac:dyDescent="0.25">
      <c r="A331" s="97">
        <f t="shared" si="6"/>
        <v>330</v>
      </c>
      <c r="B331" s="191"/>
      <c r="C331" s="191" t="s">
        <v>1652</v>
      </c>
      <c r="D331" s="294" t="s">
        <v>1787</v>
      </c>
      <c r="E331" s="259" t="s">
        <v>7896</v>
      </c>
      <c r="F331" s="265" t="s">
        <v>2940</v>
      </c>
      <c r="G331" s="294" t="s">
        <v>2943</v>
      </c>
      <c r="H331" s="294"/>
      <c r="I331" s="294"/>
      <c r="J331" s="294" t="s">
        <v>7879</v>
      </c>
      <c r="K331" s="279" t="s">
        <v>2834</v>
      </c>
      <c r="L331" s="279"/>
      <c r="M331" s="294" t="s">
        <v>2942</v>
      </c>
      <c r="N331" s="294"/>
      <c r="O331" s="294">
        <v>13.2</v>
      </c>
      <c r="P331" s="300"/>
      <c r="Q331" s="292">
        <v>294412.79999999999</v>
      </c>
      <c r="R331" s="292"/>
      <c r="S331" s="292"/>
      <c r="T331" s="292"/>
      <c r="U331" s="292"/>
      <c r="V331" s="292"/>
      <c r="W331" s="292"/>
      <c r="X331" s="294" t="s">
        <v>2941</v>
      </c>
      <c r="Y331" s="294" t="s">
        <v>1791</v>
      </c>
    </row>
    <row r="332" spans="1:25" ht="51" x14ac:dyDescent="0.25">
      <c r="A332" s="97">
        <f t="shared" si="6"/>
        <v>331</v>
      </c>
      <c r="B332" s="191"/>
      <c r="C332" s="191" t="s">
        <v>1652</v>
      </c>
      <c r="D332" s="294" t="s">
        <v>1787</v>
      </c>
      <c r="E332" s="259" t="s">
        <v>7896</v>
      </c>
      <c r="F332" s="265" t="s">
        <v>2944</v>
      </c>
      <c r="G332" s="294" t="s">
        <v>4037</v>
      </c>
      <c r="H332" s="294"/>
      <c r="I332" s="294"/>
      <c r="J332" s="294" t="s">
        <v>7879</v>
      </c>
      <c r="K332" s="279" t="s">
        <v>2834</v>
      </c>
      <c r="L332" s="279"/>
      <c r="M332" s="294" t="s">
        <v>4267</v>
      </c>
      <c r="N332" s="294"/>
      <c r="O332" s="294">
        <v>13.5</v>
      </c>
      <c r="P332" s="300"/>
      <c r="Q332" s="292">
        <v>301104</v>
      </c>
      <c r="R332" s="292"/>
      <c r="S332" s="292"/>
      <c r="T332" s="292"/>
      <c r="U332" s="292"/>
      <c r="V332" s="292"/>
      <c r="W332" s="292"/>
      <c r="X332" s="294" t="s">
        <v>2941</v>
      </c>
      <c r="Y332" s="294" t="s">
        <v>1791</v>
      </c>
    </row>
    <row r="333" spans="1:25" ht="51" x14ac:dyDescent="0.25">
      <c r="A333" s="97">
        <f t="shared" si="6"/>
        <v>332</v>
      </c>
      <c r="B333" s="191"/>
      <c r="C333" s="191" t="s">
        <v>1652</v>
      </c>
      <c r="D333" s="294" t="s">
        <v>1787</v>
      </c>
      <c r="E333" s="259" t="s">
        <v>7896</v>
      </c>
      <c r="F333" s="265" t="s">
        <v>2945</v>
      </c>
      <c r="G333" s="294" t="s">
        <v>4038</v>
      </c>
      <c r="H333" s="294"/>
      <c r="I333" s="294"/>
      <c r="J333" s="294" t="s">
        <v>7879</v>
      </c>
      <c r="K333" s="279" t="s">
        <v>2834</v>
      </c>
      <c r="L333" s="279"/>
      <c r="M333" s="294" t="s">
        <v>4268</v>
      </c>
      <c r="N333" s="294"/>
      <c r="O333" s="294">
        <v>10.199999999999999</v>
      </c>
      <c r="P333" s="300"/>
      <c r="Q333" s="292">
        <v>227500.79999999999</v>
      </c>
      <c r="R333" s="292"/>
      <c r="S333" s="292"/>
      <c r="T333" s="292"/>
      <c r="U333" s="292"/>
      <c r="V333" s="292"/>
      <c r="W333" s="292"/>
      <c r="X333" s="294" t="s">
        <v>2941</v>
      </c>
      <c r="Y333" s="294" t="s">
        <v>1791</v>
      </c>
    </row>
    <row r="334" spans="1:25" ht="51" x14ac:dyDescent="0.25">
      <c r="A334" s="97">
        <f t="shared" si="6"/>
        <v>333</v>
      </c>
      <c r="B334" s="191"/>
      <c r="C334" s="191" t="s">
        <v>1652</v>
      </c>
      <c r="D334" s="294" t="s">
        <v>1787</v>
      </c>
      <c r="E334" s="259" t="s">
        <v>7896</v>
      </c>
      <c r="F334" s="265" t="s">
        <v>2946</v>
      </c>
      <c r="G334" s="294" t="s">
        <v>2948</v>
      </c>
      <c r="H334" s="294"/>
      <c r="I334" s="294"/>
      <c r="J334" s="294" t="s">
        <v>7879</v>
      </c>
      <c r="K334" s="279" t="s">
        <v>2834</v>
      </c>
      <c r="L334" s="279"/>
      <c r="M334" s="294" t="s">
        <v>2947</v>
      </c>
      <c r="N334" s="294"/>
      <c r="O334" s="294">
        <v>16.399999999999999</v>
      </c>
      <c r="P334" s="300"/>
      <c r="Q334" s="292">
        <v>365785.59999999998</v>
      </c>
      <c r="R334" s="292"/>
      <c r="S334" s="292"/>
      <c r="T334" s="292"/>
      <c r="U334" s="292"/>
      <c r="V334" s="292"/>
      <c r="W334" s="292"/>
      <c r="X334" s="294" t="s">
        <v>2941</v>
      </c>
      <c r="Y334" s="294" t="s">
        <v>1791</v>
      </c>
    </row>
    <row r="335" spans="1:25" ht="51" x14ac:dyDescent="0.25">
      <c r="A335" s="97">
        <f t="shared" si="6"/>
        <v>334</v>
      </c>
      <c r="B335" s="191"/>
      <c r="C335" s="191" t="s">
        <v>1652</v>
      </c>
      <c r="D335" s="294" t="s">
        <v>1787</v>
      </c>
      <c r="E335" s="259" t="s">
        <v>7896</v>
      </c>
      <c r="F335" s="265" t="s">
        <v>2949</v>
      </c>
      <c r="G335" s="294" t="s">
        <v>2951</v>
      </c>
      <c r="H335" s="294"/>
      <c r="I335" s="294"/>
      <c r="J335" s="294" t="s">
        <v>7879</v>
      </c>
      <c r="K335" s="279" t="s">
        <v>2834</v>
      </c>
      <c r="L335" s="279"/>
      <c r="M335" s="294" t="s">
        <v>2950</v>
      </c>
      <c r="N335" s="294"/>
      <c r="O335" s="294">
        <v>19.100000000000001</v>
      </c>
      <c r="P335" s="300"/>
      <c r="Q335" s="292">
        <v>426006.4</v>
      </c>
      <c r="R335" s="292"/>
      <c r="S335" s="292"/>
      <c r="T335" s="292"/>
      <c r="U335" s="292"/>
      <c r="V335" s="292"/>
      <c r="W335" s="292"/>
      <c r="X335" s="294" t="s">
        <v>2941</v>
      </c>
      <c r="Y335" s="294" t="s">
        <v>1791</v>
      </c>
    </row>
    <row r="336" spans="1:25" ht="51" x14ac:dyDescent="0.25">
      <c r="A336" s="97">
        <f t="shared" si="6"/>
        <v>335</v>
      </c>
      <c r="B336" s="191"/>
      <c r="C336" s="191" t="s">
        <v>1652</v>
      </c>
      <c r="D336" s="294" t="s">
        <v>1787</v>
      </c>
      <c r="E336" s="259" t="s">
        <v>7896</v>
      </c>
      <c r="F336" s="265" t="s">
        <v>2952</v>
      </c>
      <c r="G336" s="294" t="s">
        <v>2954</v>
      </c>
      <c r="H336" s="294"/>
      <c r="I336" s="294"/>
      <c r="J336" s="294" t="s">
        <v>7879</v>
      </c>
      <c r="K336" s="279" t="s">
        <v>2834</v>
      </c>
      <c r="L336" s="279"/>
      <c r="M336" s="294" t="s">
        <v>2953</v>
      </c>
      <c r="N336" s="294"/>
      <c r="O336" s="294">
        <v>25.9</v>
      </c>
      <c r="P336" s="300"/>
      <c r="Q336" s="292">
        <v>577673.6</v>
      </c>
      <c r="R336" s="292"/>
      <c r="S336" s="292"/>
      <c r="T336" s="292"/>
      <c r="U336" s="292"/>
      <c r="V336" s="292"/>
      <c r="W336" s="292"/>
      <c r="X336" s="294" t="s">
        <v>2941</v>
      </c>
      <c r="Y336" s="294" t="s">
        <v>1791</v>
      </c>
    </row>
    <row r="337" spans="1:25" ht="51" x14ac:dyDescent="0.25">
      <c r="A337" s="97">
        <f t="shared" si="6"/>
        <v>336</v>
      </c>
      <c r="B337" s="191"/>
      <c r="C337" s="191" t="s">
        <v>1652</v>
      </c>
      <c r="D337" s="294" t="s">
        <v>1787</v>
      </c>
      <c r="E337" s="259" t="s">
        <v>7896</v>
      </c>
      <c r="F337" s="265" t="s">
        <v>2955</v>
      </c>
      <c r="G337" s="294" t="s">
        <v>4039</v>
      </c>
      <c r="H337" s="294"/>
      <c r="I337" s="294"/>
      <c r="J337" s="294" t="s">
        <v>7879</v>
      </c>
      <c r="K337" s="279" t="s">
        <v>2834</v>
      </c>
      <c r="L337" s="279"/>
      <c r="M337" s="294" t="s">
        <v>4269</v>
      </c>
      <c r="N337" s="294"/>
      <c r="O337" s="294">
        <v>25.1</v>
      </c>
      <c r="P337" s="300"/>
      <c r="Q337" s="292">
        <v>559830.4</v>
      </c>
      <c r="R337" s="292"/>
      <c r="S337" s="292"/>
      <c r="T337" s="292"/>
      <c r="U337" s="292"/>
      <c r="V337" s="292"/>
      <c r="W337" s="292"/>
      <c r="X337" s="294" t="s">
        <v>2941</v>
      </c>
      <c r="Y337" s="294" t="s">
        <v>1791</v>
      </c>
    </row>
    <row r="338" spans="1:25" ht="51" x14ac:dyDescent="0.25">
      <c r="A338" s="97">
        <f t="shared" si="6"/>
        <v>337</v>
      </c>
      <c r="B338" s="191"/>
      <c r="C338" s="191" t="s">
        <v>1652</v>
      </c>
      <c r="D338" s="294" t="s">
        <v>1787</v>
      </c>
      <c r="E338" s="259" t="s">
        <v>7896</v>
      </c>
      <c r="F338" s="265" t="s">
        <v>2956</v>
      </c>
      <c r="G338" s="294" t="s">
        <v>4040</v>
      </c>
      <c r="H338" s="294"/>
      <c r="I338" s="294"/>
      <c r="J338" s="294" t="s">
        <v>7879</v>
      </c>
      <c r="K338" s="279" t="s">
        <v>2834</v>
      </c>
      <c r="L338" s="279"/>
      <c r="M338" s="294" t="s">
        <v>4270</v>
      </c>
      <c r="N338" s="294"/>
      <c r="O338" s="294">
        <v>25.3</v>
      </c>
      <c r="P338" s="300"/>
      <c r="Q338" s="292">
        <v>564291.19999999995</v>
      </c>
      <c r="R338" s="292"/>
      <c r="S338" s="292"/>
      <c r="T338" s="292"/>
      <c r="U338" s="292"/>
      <c r="V338" s="292"/>
      <c r="W338" s="292"/>
      <c r="X338" s="294" t="s">
        <v>2941</v>
      </c>
      <c r="Y338" s="294" t="s">
        <v>1791</v>
      </c>
    </row>
    <row r="339" spans="1:25" ht="51" x14ac:dyDescent="0.25">
      <c r="A339" s="97">
        <f t="shared" si="6"/>
        <v>338</v>
      </c>
      <c r="B339" s="191"/>
      <c r="C339" s="191" t="s">
        <v>1652</v>
      </c>
      <c r="D339" s="294" t="s">
        <v>1787</v>
      </c>
      <c r="E339" s="259" t="s">
        <v>7896</v>
      </c>
      <c r="F339" s="265" t="s">
        <v>3087</v>
      </c>
      <c r="G339" s="294" t="s">
        <v>4060</v>
      </c>
      <c r="H339" s="294"/>
      <c r="I339" s="294"/>
      <c r="J339" s="294" t="s">
        <v>7879</v>
      </c>
      <c r="K339" s="132" t="s">
        <v>2226</v>
      </c>
      <c r="L339" s="132"/>
      <c r="M339" s="294" t="s">
        <v>4290</v>
      </c>
      <c r="N339" s="294"/>
      <c r="O339" s="294">
        <v>17.5</v>
      </c>
      <c r="P339" s="300"/>
      <c r="Q339" s="292">
        <v>367482.5</v>
      </c>
      <c r="R339" s="292"/>
      <c r="S339" s="292"/>
      <c r="T339" s="292"/>
      <c r="U339" s="292"/>
      <c r="V339" s="292"/>
      <c r="W339" s="292"/>
      <c r="X339" s="294" t="s">
        <v>3088</v>
      </c>
      <c r="Y339" s="294" t="s">
        <v>1791</v>
      </c>
    </row>
    <row r="340" spans="1:25" ht="51" x14ac:dyDescent="0.25">
      <c r="A340" s="97">
        <f t="shared" si="6"/>
        <v>339</v>
      </c>
      <c r="B340" s="191"/>
      <c r="C340" s="191" t="s">
        <v>1652</v>
      </c>
      <c r="D340" s="294" t="s">
        <v>1787</v>
      </c>
      <c r="E340" s="259" t="s">
        <v>7896</v>
      </c>
      <c r="F340" s="265" t="s">
        <v>3089</v>
      </c>
      <c r="G340" s="294" t="s">
        <v>7986</v>
      </c>
      <c r="H340" s="294"/>
      <c r="I340" s="294"/>
      <c r="J340" s="294" t="s">
        <v>7879</v>
      </c>
      <c r="K340" s="132" t="s">
        <v>2064</v>
      </c>
      <c r="L340" s="132"/>
      <c r="M340" s="294"/>
      <c r="N340" s="294"/>
      <c r="O340" s="294">
        <v>35.299999999999997</v>
      </c>
      <c r="P340" s="300"/>
      <c r="Q340" s="292">
        <v>787331.2</v>
      </c>
      <c r="R340" s="292"/>
      <c r="S340" s="292"/>
      <c r="T340" s="292"/>
      <c r="U340" s="292"/>
      <c r="V340" s="292"/>
      <c r="W340" s="292"/>
      <c r="X340" s="294" t="s">
        <v>3088</v>
      </c>
      <c r="Y340" s="294" t="s">
        <v>1791</v>
      </c>
    </row>
    <row r="341" spans="1:25" ht="51" x14ac:dyDescent="0.25">
      <c r="A341" s="97">
        <f t="shared" si="6"/>
        <v>340</v>
      </c>
      <c r="B341" s="191"/>
      <c r="C341" s="191" t="s">
        <v>1652</v>
      </c>
      <c r="D341" s="294" t="s">
        <v>1787</v>
      </c>
      <c r="E341" s="259" t="s">
        <v>7896</v>
      </c>
      <c r="F341" s="265" t="s">
        <v>3090</v>
      </c>
      <c r="G341" s="294" t="s">
        <v>4061</v>
      </c>
      <c r="H341" s="294"/>
      <c r="I341" s="294"/>
      <c r="J341" s="294" t="s">
        <v>7879</v>
      </c>
      <c r="K341" s="132" t="s">
        <v>2064</v>
      </c>
      <c r="L341" s="132"/>
      <c r="M341" s="294" t="s">
        <v>4291</v>
      </c>
      <c r="N341" s="294"/>
      <c r="O341" s="294">
        <v>35.700000000000003</v>
      </c>
      <c r="P341" s="300"/>
      <c r="Q341" s="292">
        <v>796252.8</v>
      </c>
      <c r="R341" s="292"/>
      <c r="S341" s="292"/>
      <c r="T341" s="292"/>
      <c r="U341" s="292"/>
      <c r="V341" s="292"/>
      <c r="W341" s="292"/>
      <c r="X341" s="294" t="s">
        <v>3088</v>
      </c>
      <c r="Y341" s="294" t="s">
        <v>1791</v>
      </c>
    </row>
    <row r="342" spans="1:25" ht="51" x14ac:dyDescent="0.25">
      <c r="A342" s="97">
        <f t="shared" si="6"/>
        <v>341</v>
      </c>
      <c r="B342" s="191"/>
      <c r="C342" s="191" t="s">
        <v>1652</v>
      </c>
      <c r="D342" s="294" t="s">
        <v>1787</v>
      </c>
      <c r="E342" s="259" t="s">
        <v>7896</v>
      </c>
      <c r="F342" s="265" t="s">
        <v>3092</v>
      </c>
      <c r="G342" s="294" t="s">
        <v>3094</v>
      </c>
      <c r="H342" s="294"/>
      <c r="I342" s="294"/>
      <c r="J342" s="294" t="s">
        <v>7879</v>
      </c>
      <c r="K342" s="132" t="s">
        <v>3091</v>
      </c>
      <c r="L342" s="132"/>
      <c r="M342" s="294" t="s">
        <v>3093</v>
      </c>
      <c r="N342" s="294"/>
      <c r="O342" s="294">
        <v>17.399999999999999</v>
      </c>
      <c r="P342" s="300"/>
      <c r="Q342" s="292">
        <v>411125.48</v>
      </c>
      <c r="R342" s="292"/>
      <c r="S342" s="292"/>
      <c r="T342" s="292"/>
      <c r="U342" s="292"/>
      <c r="V342" s="292"/>
      <c r="W342" s="292"/>
      <c r="X342" s="294" t="s">
        <v>3088</v>
      </c>
      <c r="Y342" s="294" t="s">
        <v>1791</v>
      </c>
    </row>
    <row r="343" spans="1:25" ht="51" x14ac:dyDescent="0.25">
      <c r="A343" s="97">
        <f t="shared" si="6"/>
        <v>342</v>
      </c>
      <c r="B343" s="191"/>
      <c r="C343" s="191" t="s">
        <v>1652</v>
      </c>
      <c r="D343" s="294" t="s">
        <v>1787</v>
      </c>
      <c r="E343" s="259" t="s">
        <v>7896</v>
      </c>
      <c r="F343" s="265" t="s">
        <v>3095</v>
      </c>
      <c r="G343" s="294" t="s">
        <v>4062</v>
      </c>
      <c r="H343" s="294"/>
      <c r="I343" s="294"/>
      <c r="J343" s="294" t="s">
        <v>7879</v>
      </c>
      <c r="K343" s="132" t="s">
        <v>2064</v>
      </c>
      <c r="L343" s="132"/>
      <c r="M343" s="294" t="s">
        <v>4292</v>
      </c>
      <c r="N343" s="294"/>
      <c r="O343" s="294">
        <v>19.3</v>
      </c>
      <c r="P343" s="300"/>
      <c r="Q343" s="292">
        <v>430467.2</v>
      </c>
      <c r="R343" s="292"/>
      <c r="S343" s="292"/>
      <c r="T343" s="292"/>
      <c r="U343" s="292"/>
      <c r="V343" s="292"/>
      <c r="W343" s="292"/>
      <c r="X343" s="294" t="s">
        <v>3088</v>
      </c>
      <c r="Y343" s="294" t="s">
        <v>1791</v>
      </c>
    </row>
    <row r="344" spans="1:25" ht="51" x14ac:dyDescent="0.25">
      <c r="A344" s="97">
        <f t="shared" si="6"/>
        <v>343</v>
      </c>
      <c r="B344" s="191"/>
      <c r="C344" s="191" t="s">
        <v>1652</v>
      </c>
      <c r="D344" s="294" t="s">
        <v>1787</v>
      </c>
      <c r="E344" s="259" t="s">
        <v>7896</v>
      </c>
      <c r="F344" s="265" t="s">
        <v>3096</v>
      </c>
      <c r="G344" s="294" t="s">
        <v>4063</v>
      </c>
      <c r="H344" s="294"/>
      <c r="I344" s="294"/>
      <c r="J344" s="294" t="s">
        <v>7879</v>
      </c>
      <c r="K344" s="132" t="s">
        <v>2064</v>
      </c>
      <c r="L344" s="132"/>
      <c r="M344" s="294" t="s">
        <v>4293</v>
      </c>
      <c r="N344" s="294"/>
      <c r="O344" s="294">
        <v>22.4</v>
      </c>
      <c r="P344" s="300"/>
      <c r="Q344" s="292">
        <v>499609.59999999998</v>
      </c>
      <c r="R344" s="292"/>
      <c r="S344" s="292"/>
      <c r="T344" s="292"/>
      <c r="U344" s="292"/>
      <c r="V344" s="292"/>
      <c r="W344" s="292"/>
      <c r="X344" s="294" t="s">
        <v>3088</v>
      </c>
      <c r="Y344" s="294" t="s">
        <v>1791</v>
      </c>
    </row>
    <row r="345" spans="1:25" ht="51" x14ac:dyDescent="0.25">
      <c r="A345" s="97">
        <f t="shared" si="6"/>
        <v>344</v>
      </c>
      <c r="B345" s="191"/>
      <c r="C345" s="191" t="s">
        <v>1652</v>
      </c>
      <c r="D345" s="294" t="s">
        <v>1787</v>
      </c>
      <c r="E345" s="259" t="s">
        <v>7896</v>
      </c>
      <c r="F345" s="265" t="s">
        <v>3097</v>
      </c>
      <c r="G345" s="294"/>
      <c r="H345" s="294"/>
      <c r="I345" s="294"/>
      <c r="J345" s="294" t="s">
        <v>7879</v>
      </c>
      <c r="K345" s="132" t="s">
        <v>2064</v>
      </c>
      <c r="L345" s="132"/>
      <c r="M345" s="294"/>
      <c r="N345" s="294"/>
      <c r="O345" s="294">
        <v>20.6</v>
      </c>
      <c r="P345" s="300"/>
      <c r="Q345" s="292">
        <v>459462.40000000002</v>
      </c>
      <c r="R345" s="292"/>
      <c r="S345" s="292"/>
      <c r="T345" s="292"/>
      <c r="U345" s="292"/>
      <c r="V345" s="292"/>
      <c r="W345" s="292"/>
      <c r="X345" s="294" t="s">
        <v>3088</v>
      </c>
      <c r="Y345" s="294" t="s">
        <v>1791</v>
      </c>
    </row>
    <row r="346" spans="1:25" ht="51" x14ac:dyDescent="0.25">
      <c r="A346" s="97">
        <f t="shared" si="6"/>
        <v>345</v>
      </c>
      <c r="B346" s="191"/>
      <c r="C346" s="191" t="s">
        <v>1652</v>
      </c>
      <c r="D346" s="294" t="s">
        <v>1787</v>
      </c>
      <c r="E346" s="259" t="s">
        <v>7896</v>
      </c>
      <c r="F346" s="279" t="s">
        <v>3016</v>
      </c>
      <c r="G346" s="294" t="s">
        <v>3019</v>
      </c>
      <c r="H346" s="294"/>
      <c r="I346" s="294"/>
      <c r="J346" s="294" t="s">
        <v>7879</v>
      </c>
      <c r="K346" s="132" t="s">
        <v>3015</v>
      </c>
      <c r="L346" s="132"/>
      <c r="M346" s="294" t="s">
        <v>3018</v>
      </c>
      <c r="N346" s="294"/>
      <c r="O346" s="294">
        <v>35.5</v>
      </c>
      <c r="P346" s="300"/>
      <c r="Q346" s="292">
        <v>2045400</v>
      </c>
      <c r="R346" s="292"/>
      <c r="S346" s="292"/>
      <c r="T346" s="292"/>
      <c r="U346" s="292"/>
      <c r="V346" s="292"/>
      <c r="W346" s="292"/>
      <c r="X346" s="294" t="s">
        <v>3017</v>
      </c>
      <c r="Y346" s="294" t="s">
        <v>1791</v>
      </c>
    </row>
    <row r="347" spans="1:25" ht="51" x14ac:dyDescent="0.25">
      <c r="A347" s="97">
        <f t="shared" si="6"/>
        <v>346</v>
      </c>
      <c r="B347" s="191"/>
      <c r="C347" s="191" t="s">
        <v>1652</v>
      </c>
      <c r="D347" s="294" t="s">
        <v>1787</v>
      </c>
      <c r="E347" s="259" t="s">
        <v>7896</v>
      </c>
      <c r="F347" s="279" t="s">
        <v>3021</v>
      </c>
      <c r="G347" s="294" t="s">
        <v>3023</v>
      </c>
      <c r="H347" s="294"/>
      <c r="I347" s="294"/>
      <c r="J347" s="294" t="s">
        <v>7879</v>
      </c>
      <c r="K347" s="132" t="s">
        <v>3020</v>
      </c>
      <c r="L347" s="132"/>
      <c r="M347" s="294" t="s">
        <v>3022</v>
      </c>
      <c r="N347" s="294"/>
      <c r="O347" s="294">
        <v>36.299999999999997</v>
      </c>
      <c r="P347" s="300"/>
      <c r="Q347" s="292">
        <v>2090400</v>
      </c>
      <c r="R347" s="292"/>
      <c r="S347" s="292"/>
      <c r="T347" s="292"/>
      <c r="U347" s="292"/>
      <c r="V347" s="292"/>
      <c r="W347" s="292"/>
      <c r="X347" s="294" t="s">
        <v>3017</v>
      </c>
      <c r="Y347" s="294" t="s">
        <v>1791</v>
      </c>
    </row>
    <row r="348" spans="1:25" ht="51" x14ac:dyDescent="0.25">
      <c r="A348" s="97">
        <f t="shared" si="6"/>
        <v>347</v>
      </c>
      <c r="B348" s="191"/>
      <c r="C348" s="191" t="s">
        <v>1652</v>
      </c>
      <c r="D348" s="294" t="s">
        <v>1787</v>
      </c>
      <c r="E348" s="259" t="s">
        <v>7896</v>
      </c>
      <c r="F348" s="265" t="s">
        <v>3024</v>
      </c>
      <c r="G348" s="294" t="s">
        <v>4048</v>
      </c>
      <c r="H348" s="294"/>
      <c r="I348" s="294"/>
      <c r="J348" s="294" t="s">
        <v>7879</v>
      </c>
      <c r="K348" s="132" t="s">
        <v>2226</v>
      </c>
      <c r="L348" s="132"/>
      <c r="M348" s="294" t="s">
        <v>4278</v>
      </c>
      <c r="N348" s="294"/>
      <c r="O348" s="294">
        <v>18</v>
      </c>
      <c r="P348" s="300"/>
      <c r="Q348" s="292">
        <v>377982</v>
      </c>
      <c r="R348" s="292"/>
      <c r="S348" s="292"/>
      <c r="T348" s="292"/>
      <c r="U348" s="292"/>
      <c r="V348" s="292"/>
      <c r="W348" s="292"/>
      <c r="X348" s="294" t="s">
        <v>3017</v>
      </c>
      <c r="Y348" s="294" t="s">
        <v>1791</v>
      </c>
    </row>
    <row r="349" spans="1:25" ht="51" x14ac:dyDescent="0.25">
      <c r="A349" s="97">
        <f t="shared" si="6"/>
        <v>348</v>
      </c>
      <c r="B349" s="191"/>
      <c r="C349" s="191" t="s">
        <v>1652</v>
      </c>
      <c r="D349" s="294" t="s">
        <v>1787</v>
      </c>
      <c r="E349" s="259" t="s">
        <v>7896</v>
      </c>
      <c r="F349" s="265" t="s">
        <v>3026</v>
      </c>
      <c r="G349" s="294" t="s">
        <v>3028</v>
      </c>
      <c r="H349" s="294"/>
      <c r="I349" s="294"/>
      <c r="J349" s="294" t="s">
        <v>7879</v>
      </c>
      <c r="K349" s="132" t="s">
        <v>3025</v>
      </c>
      <c r="L349" s="132"/>
      <c r="M349" s="294" t="s">
        <v>3027</v>
      </c>
      <c r="N349" s="294"/>
      <c r="O349" s="294">
        <v>35.799999999999997</v>
      </c>
      <c r="P349" s="300"/>
      <c r="Q349" s="292">
        <v>2062400</v>
      </c>
      <c r="R349" s="292"/>
      <c r="S349" s="292"/>
      <c r="T349" s="292"/>
      <c r="U349" s="292"/>
      <c r="V349" s="292"/>
      <c r="W349" s="292"/>
      <c r="X349" s="294" t="s">
        <v>3017</v>
      </c>
      <c r="Y349" s="294" t="s">
        <v>1791</v>
      </c>
    </row>
    <row r="350" spans="1:25" ht="51" x14ac:dyDescent="0.25">
      <c r="A350" s="97">
        <f t="shared" si="6"/>
        <v>349</v>
      </c>
      <c r="B350" s="191"/>
      <c r="C350" s="191" t="s">
        <v>1652</v>
      </c>
      <c r="D350" s="294" t="s">
        <v>1787</v>
      </c>
      <c r="E350" s="259" t="s">
        <v>7896</v>
      </c>
      <c r="F350" s="265" t="s">
        <v>3032</v>
      </c>
      <c r="G350" s="294" t="s">
        <v>4049</v>
      </c>
      <c r="H350" s="294"/>
      <c r="I350" s="294"/>
      <c r="J350" s="294" t="s">
        <v>7879</v>
      </c>
      <c r="K350" s="132" t="s">
        <v>2064</v>
      </c>
      <c r="L350" s="132"/>
      <c r="M350" s="294" t="s">
        <v>4279</v>
      </c>
      <c r="N350" s="294"/>
      <c r="O350" s="294">
        <v>46.4</v>
      </c>
      <c r="P350" s="300"/>
      <c r="Q350" s="292">
        <v>1034905.6</v>
      </c>
      <c r="R350" s="292"/>
      <c r="S350" s="292"/>
      <c r="T350" s="292"/>
      <c r="U350" s="292"/>
      <c r="V350" s="292"/>
      <c r="W350" s="292"/>
      <c r="X350" s="294" t="s">
        <v>3017</v>
      </c>
      <c r="Y350" s="294" t="s">
        <v>1791</v>
      </c>
    </row>
    <row r="351" spans="1:25" ht="51" x14ac:dyDescent="0.25">
      <c r="A351" s="97">
        <f t="shared" si="6"/>
        <v>350</v>
      </c>
      <c r="B351" s="191"/>
      <c r="C351" s="191" t="s">
        <v>1652</v>
      </c>
      <c r="D351" s="294" t="s">
        <v>1787</v>
      </c>
      <c r="E351" s="259" t="s">
        <v>7896</v>
      </c>
      <c r="F351" s="265" t="s">
        <v>3037</v>
      </c>
      <c r="G351" s="294" t="s">
        <v>7987</v>
      </c>
      <c r="H351" s="294"/>
      <c r="I351" s="294"/>
      <c r="J351" s="294" t="s">
        <v>7879</v>
      </c>
      <c r="K351" s="132" t="s">
        <v>2064</v>
      </c>
      <c r="L351" s="132"/>
      <c r="M351" s="294"/>
      <c r="N351" s="294"/>
      <c r="O351" s="294">
        <v>15.1</v>
      </c>
      <c r="P351" s="300"/>
      <c r="Q351" s="292">
        <v>336790.4</v>
      </c>
      <c r="R351" s="292"/>
      <c r="S351" s="292"/>
      <c r="T351" s="292"/>
      <c r="U351" s="292"/>
      <c r="V351" s="292"/>
      <c r="W351" s="292"/>
      <c r="X351" s="294" t="s">
        <v>3017</v>
      </c>
      <c r="Y351" s="294" t="s">
        <v>1791</v>
      </c>
    </row>
    <row r="352" spans="1:25" ht="51" x14ac:dyDescent="0.25">
      <c r="A352" s="97">
        <f t="shared" si="6"/>
        <v>351</v>
      </c>
      <c r="B352" s="191"/>
      <c r="C352" s="191" t="s">
        <v>1652</v>
      </c>
      <c r="D352" s="294" t="s">
        <v>1787</v>
      </c>
      <c r="E352" s="259" t="s">
        <v>7896</v>
      </c>
      <c r="F352" s="265" t="s">
        <v>3039</v>
      </c>
      <c r="G352" s="294" t="s">
        <v>3041</v>
      </c>
      <c r="H352" s="294"/>
      <c r="I352" s="294"/>
      <c r="J352" s="294" t="s">
        <v>7879</v>
      </c>
      <c r="K352" s="132" t="s">
        <v>3038</v>
      </c>
      <c r="L352" s="132"/>
      <c r="M352" s="294" t="s">
        <v>3040</v>
      </c>
      <c r="N352" s="294"/>
      <c r="O352" s="294">
        <v>18.3</v>
      </c>
      <c r="P352" s="300"/>
      <c r="Q352" s="292">
        <v>1092400</v>
      </c>
      <c r="R352" s="292"/>
      <c r="S352" s="292"/>
      <c r="T352" s="292"/>
      <c r="U352" s="292"/>
      <c r="V352" s="292"/>
      <c r="W352" s="292"/>
      <c r="X352" s="294" t="s">
        <v>3017</v>
      </c>
      <c r="Y352" s="294" t="s">
        <v>1791</v>
      </c>
    </row>
    <row r="353" spans="1:25" ht="51" x14ac:dyDescent="0.25">
      <c r="A353" s="97">
        <f t="shared" si="6"/>
        <v>352</v>
      </c>
      <c r="B353" s="191"/>
      <c r="C353" s="191" t="s">
        <v>1652</v>
      </c>
      <c r="D353" s="294" t="s">
        <v>1787</v>
      </c>
      <c r="E353" s="259" t="s">
        <v>7896</v>
      </c>
      <c r="F353" s="265" t="s">
        <v>3043</v>
      </c>
      <c r="G353" s="294" t="s">
        <v>3045</v>
      </c>
      <c r="H353" s="294"/>
      <c r="I353" s="294"/>
      <c r="J353" s="294" t="s">
        <v>7879</v>
      </c>
      <c r="K353" s="132" t="s">
        <v>3042</v>
      </c>
      <c r="L353" s="132"/>
      <c r="M353" s="294" t="s">
        <v>3044</v>
      </c>
      <c r="N353" s="294"/>
      <c r="O353" s="294">
        <v>36.1</v>
      </c>
      <c r="P353" s="300"/>
      <c r="Q353" s="292">
        <v>2079400</v>
      </c>
      <c r="R353" s="292"/>
      <c r="S353" s="292"/>
      <c r="T353" s="292"/>
      <c r="U353" s="292"/>
      <c r="V353" s="292"/>
      <c r="W353" s="292"/>
      <c r="X353" s="294" t="s">
        <v>3017</v>
      </c>
      <c r="Y353" s="294" t="s">
        <v>1791</v>
      </c>
    </row>
    <row r="354" spans="1:25" ht="51" x14ac:dyDescent="0.25">
      <c r="A354" s="97">
        <f t="shared" si="6"/>
        <v>353</v>
      </c>
      <c r="B354" s="191"/>
      <c r="C354" s="191" t="s">
        <v>1652</v>
      </c>
      <c r="D354" s="294" t="s">
        <v>1787</v>
      </c>
      <c r="E354" s="259" t="s">
        <v>7896</v>
      </c>
      <c r="F354" s="265" t="s">
        <v>3046</v>
      </c>
      <c r="G354" s="294" t="s">
        <v>3048</v>
      </c>
      <c r="H354" s="294"/>
      <c r="I354" s="294"/>
      <c r="J354" s="294" t="s">
        <v>7879</v>
      </c>
      <c r="K354" s="132" t="s">
        <v>2314</v>
      </c>
      <c r="L354" s="132"/>
      <c r="M354" s="294" t="s">
        <v>3047</v>
      </c>
      <c r="N354" s="294"/>
      <c r="O354" s="294">
        <v>17.5</v>
      </c>
      <c r="P354" s="300"/>
      <c r="Q354" s="292">
        <v>1016400</v>
      </c>
      <c r="R354" s="292"/>
      <c r="S354" s="292"/>
      <c r="T354" s="292"/>
      <c r="U354" s="292"/>
      <c r="V354" s="292"/>
      <c r="W354" s="292"/>
      <c r="X354" s="294" t="s">
        <v>3017</v>
      </c>
      <c r="Y354" s="294" t="s">
        <v>1791</v>
      </c>
    </row>
    <row r="355" spans="1:25" ht="51" x14ac:dyDescent="0.25">
      <c r="A355" s="97">
        <f t="shared" si="6"/>
        <v>354</v>
      </c>
      <c r="B355" s="191"/>
      <c r="C355" s="191" t="s">
        <v>1652</v>
      </c>
      <c r="D355" s="294" t="s">
        <v>1787</v>
      </c>
      <c r="E355" s="259" t="s">
        <v>7896</v>
      </c>
      <c r="F355" s="265" t="s">
        <v>3050</v>
      </c>
      <c r="G355" s="294" t="s">
        <v>3052</v>
      </c>
      <c r="H355" s="294"/>
      <c r="I355" s="294"/>
      <c r="J355" s="294" t="s">
        <v>7879</v>
      </c>
      <c r="K355" s="132" t="s">
        <v>3049</v>
      </c>
      <c r="L355" s="132"/>
      <c r="M355" s="294" t="s">
        <v>3051</v>
      </c>
      <c r="N355" s="294"/>
      <c r="O355" s="294">
        <v>35.6</v>
      </c>
      <c r="P355" s="300"/>
      <c r="Q355" s="292">
        <v>2050400</v>
      </c>
      <c r="R355" s="292"/>
      <c r="S355" s="292"/>
      <c r="T355" s="292"/>
      <c r="U355" s="292"/>
      <c r="V355" s="292"/>
      <c r="W355" s="292"/>
      <c r="X355" s="294" t="s">
        <v>3017</v>
      </c>
      <c r="Y355" s="294" t="s">
        <v>1791</v>
      </c>
    </row>
    <row r="356" spans="1:25" ht="51" x14ac:dyDescent="0.25">
      <c r="A356" s="97">
        <f t="shared" si="6"/>
        <v>355</v>
      </c>
      <c r="B356" s="191"/>
      <c r="C356" s="191" t="s">
        <v>1652</v>
      </c>
      <c r="D356" s="294" t="s">
        <v>1787</v>
      </c>
      <c r="E356" s="259" t="s">
        <v>7896</v>
      </c>
      <c r="F356" s="265" t="s">
        <v>3054</v>
      </c>
      <c r="G356" s="294" t="s">
        <v>3056</v>
      </c>
      <c r="H356" s="294"/>
      <c r="I356" s="294"/>
      <c r="J356" s="294" t="s">
        <v>7879</v>
      </c>
      <c r="K356" s="132" t="s">
        <v>3053</v>
      </c>
      <c r="L356" s="132"/>
      <c r="M356" s="294" t="s">
        <v>3055</v>
      </c>
      <c r="N356" s="294"/>
      <c r="O356" s="294">
        <v>57.7</v>
      </c>
      <c r="P356" s="300"/>
      <c r="Q356" s="292">
        <v>2999400</v>
      </c>
      <c r="R356" s="292"/>
      <c r="S356" s="292"/>
      <c r="T356" s="292"/>
      <c r="U356" s="292"/>
      <c r="V356" s="292"/>
      <c r="W356" s="292"/>
      <c r="X356" s="294" t="s">
        <v>3017</v>
      </c>
      <c r="Y356" s="294" t="s">
        <v>1791</v>
      </c>
    </row>
    <row r="357" spans="1:25" ht="51" x14ac:dyDescent="0.25">
      <c r="A357" s="97">
        <f t="shared" si="6"/>
        <v>356</v>
      </c>
      <c r="B357" s="191"/>
      <c r="C357" s="191" t="s">
        <v>1652</v>
      </c>
      <c r="D357" s="294" t="s">
        <v>1787</v>
      </c>
      <c r="E357" s="259" t="s">
        <v>7896</v>
      </c>
      <c r="F357" s="265" t="s">
        <v>3057</v>
      </c>
      <c r="G357" s="294" t="s">
        <v>3059</v>
      </c>
      <c r="H357" s="294"/>
      <c r="I357" s="294"/>
      <c r="J357" s="294" t="s">
        <v>7879</v>
      </c>
      <c r="K357" s="132" t="s">
        <v>2064</v>
      </c>
      <c r="L357" s="132"/>
      <c r="M357" s="294" t="s">
        <v>3058</v>
      </c>
      <c r="N357" s="294"/>
      <c r="O357" s="294">
        <v>23.3</v>
      </c>
      <c r="P357" s="300"/>
      <c r="Q357" s="292">
        <v>519683.2</v>
      </c>
      <c r="R357" s="292"/>
      <c r="S357" s="292"/>
      <c r="T357" s="292"/>
      <c r="U357" s="292"/>
      <c r="V357" s="292"/>
      <c r="W357" s="292"/>
      <c r="X357" s="294" t="s">
        <v>3017</v>
      </c>
      <c r="Y357" s="294" t="s">
        <v>1791</v>
      </c>
    </row>
    <row r="358" spans="1:25" ht="51" x14ac:dyDescent="0.25">
      <c r="A358" s="97">
        <f t="shared" si="6"/>
        <v>357</v>
      </c>
      <c r="B358" s="191"/>
      <c r="C358" s="191" t="s">
        <v>1652</v>
      </c>
      <c r="D358" s="294" t="s">
        <v>1787</v>
      </c>
      <c r="E358" s="259" t="s">
        <v>7896</v>
      </c>
      <c r="F358" s="265" t="s">
        <v>3061</v>
      </c>
      <c r="G358" s="294" t="s">
        <v>3063</v>
      </c>
      <c r="H358" s="294"/>
      <c r="I358" s="294"/>
      <c r="J358" s="294" t="s">
        <v>7879</v>
      </c>
      <c r="K358" s="132" t="s">
        <v>3060</v>
      </c>
      <c r="L358" s="132"/>
      <c r="M358" s="294" t="s">
        <v>3062</v>
      </c>
      <c r="N358" s="294"/>
      <c r="O358" s="294">
        <v>17.7</v>
      </c>
      <c r="P358" s="300"/>
      <c r="Q358" s="292">
        <v>1056400</v>
      </c>
      <c r="R358" s="292"/>
      <c r="S358" s="292"/>
      <c r="T358" s="292"/>
      <c r="U358" s="292"/>
      <c r="V358" s="292"/>
      <c r="W358" s="292"/>
      <c r="X358" s="294" t="s">
        <v>3017</v>
      </c>
      <c r="Y358" s="294" t="s">
        <v>1791</v>
      </c>
    </row>
    <row r="359" spans="1:25" ht="51" x14ac:dyDescent="0.25">
      <c r="A359" s="97">
        <f t="shared" si="6"/>
        <v>358</v>
      </c>
      <c r="B359" s="191"/>
      <c r="C359" s="191" t="s">
        <v>1652</v>
      </c>
      <c r="D359" s="294" t="s">
        <v>1787</v>
      </c>
      <c r="E359" s="259" t="s">
        <v>7896</v>
      </c>
      <c r="F359" s="265" t="s">
        <v>3067</v>
      </c>
      <c r="G359" s="294" t="s">
        <v>3069</v>
      </c>
      <c r="H359" s="294"/>
      <c r="I359" s="294"/>
      <c r="J359" s="294" t="s">
        <v>7879</v>
      </c>
      <c r="K359" s="132" t="s">
        <v>3060</v>
      </c>
      <c r="L359" s="132"/>
      <c r="M359" s="294" t="s">
        <v>3068</v>
      </c>
      <c r="N359" s="294"/>
      <c r="O359" s="294">
        <v>22.8</v>
      </c>
      <c r="P359" s="300"/>
      <c r="Q359" s="292">
        <v>1371400</v>
      </c>
      <c r="R359" s="292"/>
      <c r="S359" s="292"/>
      <c r="T359" s="292"/>
      <c r="U359" s="292"/>
      <c r="V359" s="292"/>
      <c r="W359" s="292"/>
      <c r="X359" s="294" t="s">
        <v>3017</v>
      </c>
      <c r="Y359" s="294" t="s">
        <v>1791</v>
      </c>
    </row>
    <row r="360" spans="1:25" ht="51" x14ac:dyDescent="0.25">
      <c r="A360" s="97">
        <f t="shared" si="6"/>
        <v>359</v>
      </c>
      <c r="B360" s="191"/>
      <c r="C360" s="191" t="s">
        <v>1652</v>
      </c>
      <c r="D360" s="294" t="s">
        <v>1787</v>
      </c>
      <c r="E360" s="259" t="s">
        <v>7896</v>
      </c>
      <c r="F360" s="265" t="s">
        <v>3070</v>
      </c>
      <c r="G360" s="294" t="s">
        <v>4050</v>
      </c>
      <c r="H360" s="294"/>
      <c r="I360" s="294"/>
      <c r="J360" s="294" t="s">
        <v>7879</v>
      </c>
      <c r="K360" s="132" t="s">
        <v>2064</v>
      </c>
      <c r="L360" s="132"/>
      <c r="M360" s="294" t="s">
        <v>4280</v>
      </c>
      <c r="N360" s="294"/>
      <c r="O360" s="294">
        <v>34.299999999999997</v>
      </c>
      <c r="P360" s="300"/>
      <c r="Q360" s="292">
        <v>765027.2</v>
      </c>
      <c r="R360" s="292"/>
      <c r="S360" s="292"/>
      <c r="T360" s="292"/>
      <c r="U360" s="292"/>
      <c r="V360" s="292"/>
      <c r="W360" s="292"/>
      <c r="X360" s="294" t="s">
        <v>3017</v>
      </c>
      <c r="Y360" s="294" t="s">
        <v>1791</v>
      </c>
    </row>
    <row r="361" spans="1:25" ht="51" x14ac:dyDescent="0.25">
      <c r="A361" s="97">
        <f t="shared" si="6"/>
        <v>360</v>
      </c>
      <c r="B361" s="191"/>
      <c r="C361" s="191" t="s">
        <v>1652</v>
      </c>
      <c r="D361" s="294" t="s">
        <v>1787</v>
      </c>
      <c r="E361" s="259" t="s">
        <v>7896</v>
      </c>
      <c r="F361" s="265" t="s">
        <v>3072</v>
      </c>
      <c r="G361" s="294" t="s">
        <v>3074</v>
      </c>
      <c r="H361" s="294"/>
      <c r="I361" s="294"/>
      <c r="J361" s="294" t="s">
        <v>7879</v>
      </c>
      <c r="K361" s="132" t="s">
        <v>3071</v>
      </c>
      <c r="L361" s="132"/>
      <c r="M361" s="294" t="s">
        <v>3073</v>
      </c>
      <c r="N361" s="294"/>
      <c r="O361" s="294">
        <v>35.799999999999997</v>
      </c>
      <c r="P361" s="300"/>
      <c r="Q361" s="292">
        <v>2062400</v>
      </c>
      <c r="R361" s="292"/>
      <c r="S361" s="292"/>
      <c r="T361" s="292"/>
      <c r="U361" s="292"/>
      <c r="V361" s="292"/>
      <c r="W361" s="292"/>
      <c r="X361" s="294" t="s">
        <v>3017</v>
      </c>
      <c r="Y361" s="294" t="s">
        <v>1791</v>
      </c>
    </row>
    <row r="362" spans="1:25" ht="51" x14ac:dyDescent="0.25">
      <c r="A362" s="97">
        <f t="shared" si="6"/>
        <v>361</v>
      </c>
      <c r="B362" s="191"/>
      <c r="C362" s="191" t="s">
        <v>1652</v>
      </c>
      <c r="D362" s="294" t="s">
        <v>1787</v>
      </c>
      <c r="E362" s="259" t="s">
        <v>7896</v>
      </c>
      <c r="F362" s="265" t="s">
        <v>3075</v>
      </c>
      <c r="G362" s="294" t="s">
        <v>3077</v>
      </c>
      <c r="H362" s="294"/>
      <c r="I362" s="294"/>
      <c r="J362" s="294" t="s">
        <v>7879</v>
      </c>
      <c r="K362" s="132" t="s">
        <v>3015</v>
      </c>
      <c r="L362" s="132"/>
      <c r="M362" s="294" t="s">
        <v>3076</v>
      </c>
      <c r="N362" s="294"/>
      <c r="O362" s="294">
        <v>47.1</v>
      </c>
      <c r="P362" s="300"/>
      <c r="Q362" s="292">
        <v>2686400</v>
      </c>
      <c r="R362" s="292"/>
      <c r="S362" s="292"/>
      <c r="T362" s="292"/>
      <c r="U362" s="292"/>
      <c r="V362" s="292"/>
      <c r="W362" s="292"/>
      <c r="X362" s="294" t="s">
        <v>3017</v>
      </c>
      <c r="Y362" s="294" t="s">
        <v>1791</v>
      </c>
    </row>
    <row r="363" spans="1:25" ht="51" x14ac:dyDescent="0.25">
      <c r="A363" s="97">
        <f t="shared" si="6"/>
        <v>362</v>
      </c>
      <c r="B363" s="191"/>
      <c r="C363" s="191" t="s">
        <v>1652</v>
      </c>
      <c r="D363" s="294" t="s">
        <v>1787</v>
      </c>
      <c r="E363" s="259" t="s">
        <v>7896</v>
      </c>
      <c r="F363" s="265" t="s">
        <v>3033</v>
      </c>
      <c r="G363" s="294" t="s">
        <v>7988</v>
      </c>
      <c r="H363" s="294"/>
      <c r="I363" s="294"/>
      <c r="J363" s="294" t="s">
        <v>7879</v>
      </c>
      <c r="K363" s="132" t="s">
        <v>2064</v>
      </c>
      <c r="L363" s="132"/>
      <c r="M363" s="294"/>
      <c r="N363" s="294"/>
      <c r="O363" s="294">
        <v>47.2</v>
      </c>
      <c r="P363" s="300"/>
      <c r="Q363" s="292">
        <v>1052748.8</v>
      </c>
      <c r="R363" s="292"/>
      <c r="S363" s="292"/>
      <c r="T363" s="292"/>
      <c r="U363" s="292"/>
      <c r="V363" s="292"/>
      <c r="W363" s="292"/>
      <c r="X363" s="294" t="s">
        <v>6798</v>
      </c>
      <c r="Y363" s="294" t="s">
        <v>1791</v>
      </c>
    </row>
    <row r="364" spans="1:25" ht="51" x14ac:dyDescent="0.25">
      <c r="A364" s="97">
        <f t="shared" si="6"/>
        <v>363</v>
      </c>
      <c r="B364" s="191"/>
      <c r="C364" s="191" t="s">
        <v>1652</v>
      </c>
      <c r="D364" s="294" t="s">
        <v>1787</v>
      </c>
      <c r="E364" s="259" t="s">
        <v>7896</v>
      </c>
      <c r="F364" s="265" t="s">
        <v>3034</v>
      </c>
      <c r="G364" s="294" t="s">
        <v>3036</v>
      </c>
      <c r="H364" s="294"/>
      <c r="I364" s="294"/>
      <c r="J364" s="294" t="s">
        <v>7879</v>
      </c>
      <c r="K364" s="132" t="s">
        <v>2314</v>
      </c>
      <c r="L364" s="132"/>
      <c r="M364" s="294" t="s">
        <v>3035</v>
      </c>
      <c r="N364" s="294"/>
      <c r="O364" s="294">
        <v>47.1</v>
      </c>
      <c r="P364" s="300"/>
      <c r="Q364" s="292">
        <v>2707400</v>
      </c>
      <c r="R364" s="292"/>
      <c r="S364" s="292"/>
      <c r="T364" s="292"/>
      <c r="U364" s="292"/>
      <c r="V364" s="292"/>
      <c r="W364" s="292"/>
      <c r="X364" s="294" t="s">
        <v>6798</v>
      </c>
      <c r="Y364" s="294" t="s">
        <v>1791</v>
      </c>
    </row>
    <row r="365" spans="1:25" ht="51" x14ac:dyDescent="0.25">
      <c r="A365" s="97">
        <f t="shared" si="6"/>
        <v>364</v>
      </c>
      <c r="B365" s="191"/>
      <c r="C365" s="191" t="s">
        <v>1652</v>
      </c>
      <c r="D365" s="294" t="s">
        <v>1787</v>
      </c>
      <c r="E365" s="259" t="s">
        <v>7896</v>
      </c>
      <c r="F365" s="265" t="s">
        <v>3029</v>
      </c>
      <c r="G365" s="294" t="s">
        <v>3031</v>
      </c>
      <c r="H365" s="294"/>
      <c r="I365" s="294"/>
      <c r="J365" s="294" t="s">
        <v>7879</v>
      </c>
      <c r="K365" s="132" t="s">
        <v>2064</v>
      </c>
      <c r="L365" s="132"/>
      <c r="M365" s="294" t="s">
        <v>3030</v>
      </c>
      <c r="N365" s="294"/>
      <c r="O365" s="294">
        <v>35.799999999999997</v>
      </c>
      <c r="P365" s="300"/>
      <c r="Q365" s="292">
        <v>798483.2</v>
      </c>
      <c r="R365" s="292"/>
      <c r="S365" s="292"/>
      <c r="T365" s="292"/>
      <c r="U365" s="292"/>
      <c r="V365" s="292"/>
      <c r="W365" s="292"/>
      <c r="X365" s="294" t="s">
        <v>6797</v>
      </c>
      <c r="Y365" s="294" t="s">
        <v>1791</v>
      </c>
    </row>
    <row r="366" spans="1:25" ht="63.75" x14ac:dyDescent="0.25">
      <c r="A366" s="97">
        <f t="shared" si="6"/>
        <v>365</v>
      </c>
      <c r="B366" s="191"/>
      <c r="C366" s="191" t="s">
        <v>1652</v>
      </c>
      <c r="D366" s="294" t="s">
        <v>1787</v>
      </c>
      <c r="E366" s="259" t="s">
        <v>7896</v>
      </c>
      <c r="F366" s="265" t="s">
        <v>3064</v>
      </c>
      <c r="G366" s="294" t="s">
        <v>3066</v>
      </c>
      <c r="H366" s="294"/>
      <c r="I366" s="294"/>
      <c r="J366" s="294" t="s">
        <v>7879</v>
      </c>
      <c r="K366" s="132" t="s">
        <v>2064</v>
      </c>
      <c r="L366" s="132"/>
      <c r="M366" s="294" t="s">
        <v>3065</v>
      </c>
      <c r="N366" s="294"/>
      <c r="O366" s="294">
        <v>22.8</v>
      </c>
      <c r="P366" s="300"/>
      <c r="Q366" s="292">
        <v>508531.20000000001</v>
      </c>
      <c r="R366" s="292"/>
      <c r="S366" s="292"/>
      <c r="T366" s="292"/>
      <c r="U366" s="292"/>
      <c r="V366" s="292"/>
      <c r="W366" s="292"/>
      <c r="X366" s="294" t="s">
        <v>6799</v>
      </c>
      <c r="Y366" s="294" t="s">
        <v>1791</v>
      </c>
    </row>
    <row r="367" spans="1:25" ht="51" x14ac:dyDescent="0.25">
      <c r="A367" s="97">
        <f t="shared" si="6"/>
        <v>366</v>
      </c>
      <c r="B367" s="191"/>
      <c r="C367" s="191" t="s">
        <v>1652</v>
      </c>
      <c r="D367" s="294" t="s">
        <v>1787</v>
      </c>
      <c r="E367" s="259" t="s">
        <v>7896</v>
      </c>
      <c r="F367" s="265" t="s">
        <v>2959</v>
      </c>
      <c r="G367" s="294" t="s">
        <v>2962</v>
      </c>
      <c r="H367" s="294"/>
      <c r="I367" s="294"/>
      <c r="J367" s="294" t="s">
        <v>7879</v>
      </c>
      <c r="K367" s="279" t="s">
        <v>2834</v>
      </c>
      <c r="L367" s="279"/>
      <c r="M367" s="294" t="s">
        <v>2961</v>
      </c>
      <c r="N367" s="294"/>
      <c r="O367" s="294">
        <v>26</v>
      </c>
      <c r="P367" s="300"/>
      <c r="Q367" s="292">
        <v>579904</v>
      </c>
      <c r="R367" s="292"/>
      <c r="S367" s="292"/>
      <c r="T367" s="292"/>
      <c r="U367" s="292"/>
      <c r="V367" s="292"/>
      <c r="W367" s="292"/>
      <c r="X367" s="294" t="s">
        <v>2960</v>
      </c>
      <c r="Y367" s="294" t="s">
        <v>1791</v>
      </c>
    </row>
    <row r="368" spans="1:25" ht="51" x14ac:dyDescent="0.25">
      <c r="A368" s="97">
        <f t="shared" si="6"/>
        <v>367</v>
      </c>
      <c r="B368" s="191"/>
      <c r="C368" s="191" t="s">
        <v>1652</v>
      </c>
      <c r="D368" s="294" t="s">
        <v>1787</v>
      </c>
      <c r="E368" s="259" t="s">
        <v>7896</v>
      </c>
      <c r="F368" s="265" t="s">
        <v>2963</v>
      </c>
      <c r="G368" s="294" t="s">
        <v>7989</v>
      </c>
      <c r="H368" s="294"/>
      <c r="I368" s="294"/>
      <c r="J368" s="294" t="s">
        <v>7879</v>
      </c>
      <c r="K368" s="279" t="s">
        <v>2834</v>
      </c>
      <c r="L368" s="279"/>
      <c r="M368" s="294" t="s">
        <v>7990</v>
      </c>
      <c r="N368" s="294"/>
      <c r="O368" s="294">
        <v>34.700000000000003</v>
      </c>
      <c r="P368" s="300"/>
      <c r="Q368" s="292">
        <v>773948.8</v>
      </c>
      <c r="R368" s="292"/>
      <c r="S368" s="292"/>
      <c r="T368" s="292"/>
      <c r="U368" s="292"/>
      <c r="V368" s="292"/>
      <c r="W368" s="292"/>
      <c r="X368" s="294" t="s">
        <v>2960</v>
      </c>
      <c r="Y368" s="294" t="s">
        <v>1791</v>
      </c>
    </row>
    <row r="369" spans="1:25" ht="51" x14ac:dyDescent="0.25">
      <c r="A369" s="97">
        <f t="shared" si="6"/>
        <v>368</v>
      </c>
      <c r="B369" s="191"/>
      <c r="C369" s="191" t="s">
        <v>1652</v>
      </c>
      <c r="D369" s="294" t="s">
        <v>1787</v>
      </c>
      <c r="E369" s="259" t="s">
        <v>7896</v>
      </c>
      <c r="F369" s="265" t="s">
        <v>2065</v>
      </c>
      <c r="G369" s="294"/>
      <c r="H369" s="294"/>
      <c r="I369" s="294"/>
      <c r="J369" s="294" t="s">
        <v>7879</v>
      </c>
      <c r="K369" s="132" t="s">
        <v>2064</v>
      </c>
      <c r="L369" s="132"/>
      <c r="M369" s="294"/>
      <c r="N369" s="294"/>
      <c r="O369" s="294">
        <v>25.4</v>
      </c>
      <c r="P369" s="300"/>
      <c r="Q369" s="292">
        <v>566521.59999999998</v>
      </c>
      <c r="R369" s="292"/>
      <c r="S369" s="292"/>
      <c r="T369" s="292"/>
      <c r="U369" s="292"/>
      <c r="V369" s="292"/>
      <c r="W369" s="292"/>
      <c r="X369" s="294" t="s">
        <v>2066</v>
      </c>
      <c r="Y369" s="294" t="s">
        <v>1791</v>
      </c>
    </row>
    <row r="370" spans="1:25" ht="51" x14ac:dyDescent="0.25">
      <c r="A370" s="97">
        <f t="shared" si="6"/>
        <v>369</v>
      </c>
      <c r="B370" s="191"/>
      <c r="C370" s="191" t="s">
        <v>1652</v>
      </c>
      <c r="D370" s="294" t="s">
        <v>1787</v>
      </c>
      <c r="E370" s="259" t="s">
        <v>7896</v>
      </c>
      <c r="F370" s="265" t="s">
        <v>2068</v>
      </c>
      <c r="G370" s="294" t="s">
        <v>2070</v>
      </c>
      <c r="H370" s="294"/>
      <c r="I370" s="294"/>
      <c r="J370" s="294" t="s">
        <v>7879</v>
      </c>
      <c r="K370" s="132" t="s">
        <v>2067</v>
      </c>
      <c r="L370" s="132"/>
      <c r="M370" s="294" t="s">
        <v>2069</v>
      </c>
      <c r="N370" s="294"/>
      <c r="O370" s="294">
        <v>10.1</v>
      </c>
      <c r="P370" s="300"/>
      <c r="Q370" s="292">
        <v>14665.07</v>
      </c>
      <c r="R370" s="292"/>
      <c r="S370" s="292"/>
      <c r="T370" s="292"/>
      <c r="U370" s="292"/>
      <c r="V370" s="292"/>
      <c r="W370" s="292"/>
      <c r="X370" s="294" t="s">
        <v>2066</v>
      </c>
      <c r="Y370" s="294" t="s">
        <v>1791</v>
      </c>
    </row>
    <row r="371" spans="1:25" ht="51" x14ac:dyDescent="0.25">
      <c r="A371" s="97">
        <f t="shared" si="6"/>
        <v>370</v>
      </c>
      <c r="B371" s="191"/>
      <c r="C371" s="191" t="s">
        <v>1652</v>
      </c>
      <c r="D371" s="294" t="s">
        <v>1787</v>
      </c>
      <c r="E371" s="259" t="s">
        <v>7896</v>
      </c>
      <c r="F371" s="265" t="s">
        <v>2071</v>
      </c>
      <c r="G371" s="294" t="s">
        <v>3893</v>
      </c>
      <c r="H371" s="294"/>
      <c r="I371" s="294"/>
      <c r="J371" s="294" t="s">
        <v>7879</v>
      </c>
      <c r="K371" s="132" t="s">
        <v>2064</v>
      </c>
      <c r="L371" s="132"/>
      <c r="M371" s="294" t="s">
        <v>3894</v>
      </c>
      <c r="N371" s="294"/>
      <c r="O371" s="294">
        <v>41.1</v>
      </c>
      <c r="P371" s="300"/>
      <c r="Q371" s="292">
        <v>916694.4</v>
      </c>
      <c r="R371" s="292"/>
      <c r="S371" s="292"/>
      <c r="T371" s="292"/>
      <c r="U371" s="292"/>
      <c r="V371" s="292"/>
      <c r="W371" s="292"/>
      <c r="X371" s="294" t="s">
        <v>2072</v>
      </c>
      <c r="Y371" s="294" t="s">
        <v>1791</v>
      </c>
    </row>
    <row r="372" spans="1:25" ht="51" x14ac:dyDescent="0.25">
      <c r="A372" s="97">
        <f t="shared" si="6"/>
        <v>371</v>
      </c>
      <c r="B372" s="191"/>
      <c r="C372" s="191" t="s">
        <v>1652</v>
      </c>
      <c r="D372" s="294" t="s">
        <v>1787</v>
      </c>
      <c r="E372" s="259" t="s">
        <v>7896</v>
      </c>
      <c r="F372" s="265" t="s">
        <v>2073</v>
      </c>
      <c r="G372" s="294" t="s">
        <v>3895</v>
      </c>
      <c r="H372" s="294"/>
      <c r="I372" s="294"/>
      <c r="J372" s="294" t="s">
        <v>7879</v>
      </c>
      <c r="K372" s="132" t="s">
        <v>2064</v>
      </c>
      <c r="L372" s="132"/>
      <c r="M372" s="294" t="s">
        <v>3896</v>
      </c>
      <c r="N372" s="294"/>
      <c r="O372" s="294">
        <v>41.1</v>
      </c>
      <c r="P372" s="300"/>
      <c r="Q372" s="292">
        <v>916694.4</v>
      </c>
      <c r="R372" s="292"/>
      <c r="S372" s="292"/>
      <c r="T372" s="292"/>
      <c r="U372" s="292"/>
      <c r="V372" s="292"/>
      <c r="W372" s="292"/>
      <c r="X372" s="294" t="s">
        <v>2072</v>
      </c>
      <c r="Y372" s="294" t="s">
        <v>1791</v>
      </c>
    </row>
    <row r="373" spans="1:25" ht="51" x14ac:dyDescent="0.25">
      <c r="A373" s="97">
        <f t="shared" si="6"/>
        <v>372</v>
      </c>
      <c r="B373" s="191"/>
      <c r="C373" s="191" t="s">
        <v>1652</v>
      </c>
      <c r="D373" s="294" t="s">
        <v>1787</v>
      </c>
      <c r="E373" s="259" t="s">
        <v>7896</v>
      </c>
      <c r="F373" s="265" t="s">
        <v>2074</v>
      </c>
      <c r="G373" s="294" t="s">
        <v>7278</v>
      </c>
      <c r="H373" s="294"/>
      <c r="I373" s="294"/>
      <c r="J373" s="294" t="s">
        <v>7879</v>
      </c>
      <c r="K373" s="132" t="s">
        <v>2064</v>
      </c>
      <c r="L373" s="132"/>
      <c r="M373" s="294" t="s">
        <v>7279</v>
      </c>
      <c r="N373" s="294"/>
      <c r="O373" s="294">
        <v>41.1</v>
      </c>
      <c r="P373" s="300"/>
      <c r="Q373" s="292">
        <v>916694.4</v>
      </c>
      <c r="R373" s="292"/>
      <c r="S373" s="292"/>
      <c r="T373" s="292"/>
      <c r="U373" s="292"/>
      <c r="V373" s="292"/>
      <c r="W373" s="292"/>
      <c r="X373" s="294" t="s">
        <v>2075</v>
      </c>
      <c r="Y373" s="294" t="s">
        <v>1791</v>
      </c>
    </row>
    <row r="374" spans="1:25" ht="51" x14ac:dyDescent="0.25">
      <c r="A374" s="97">
        <f t="shared" si="6"/>
        <v>373</v>
      </c>
      <c r="B374" s="191"/>
      <c r="C374" s="191" t="s">
        <v>1652</v>
      </c>
      <c r="D374" s="294" t="s">
        <v>1787</v>
      </c>
      <c r="E374" s="259" t="s">
        <v>7896</v>
      </c>
      <c r="F374" s="265" t="s">
        <v>2076</v>
      </c>
      <c r="G374" s="294" t="s">
        <v>3897</v>
      </c>
      <c r="H374" s="294"/>
      <c r="I374" s="294"/>
      <c r="J374" s="294" t="s">
        <v>7879</v>
      </c>
      <c r="K374" s="132" t="s">
        <v>2064</v>
      </c>
      <c r="L374" s="132"/>
      <c r="M374" s="294" t="s">
        <v>3899</v>
      </c>
      <c r="N374" s="294"/>
      <c r="O374" s="294">
        <v>41.1</v>
      </c>
      <c r="P374" s="300"/>
      <c r="Q374" s="292">
        <v>916694.4</v>
      </c>
      <c r="R374" s="292"/>
      <c r="S374" s="292"/>
      <c r="T374" s="292"/>
      <c r="U374" s="292"/>
      <c r="V374" s="292"/>
      <c r="W374" s="292"/>
      <c r="X374" s="294" t="s">
        <v>2077</v>
      </c>
      <c r="Y374" s="294" t="s">
        <v>1791</v>
      </c>
    </row>
    <row r="375" spans="1:25" ht="51" x14ac:dyDescent="0.25">
      <c r="A375" s="97">
        <f t="shared" si="6"/>
        <v>374</v>
      </c>
      <c r="B375" s="191"/>
      <c r="C375" s="191" t="s">
        <v>1652</v>
      </c>
      <c r="D375" s="294" t="s">
        <v>1787</v>
      </c>
      <c r="E375" s="259" t="s">
        <v>7896</v>
      </c>
      <c r="F375" s="265" t="s">
        <v>2078</v>
      </c>
      <c r="G375" s="294" t="s">
        <v>3898</v>
      </c>
      <c r="H375" s="294"/>
      <c r="I375" s="294"/>
      <c r="J375" s="294" t="s">
        <v>7879</v>
      </c>
      <c r="K375" s="132" t="s">
        <v>2064</v>
      </c>
      <c r="L375" s="132"/>
      <c r="M375" s="294" t="s">
        <v>3900</v>
      </c>
      <c r="N375" s="294"/>
      <c r="O375" s="294">
        <v>41.1</v>
      </c>
      <c r="P375" s="300"/>
      <c r="Q375" s="292">
        <v>916694.4</v>
      </c>
      <c r="R375" s="292"/>
      <c r="S375" s="292"/>
      <c r="T375" s="292"/>
      <c r="U375" s="292"/>
      <c r="V375" s="292"/>
      <c r="W375" s="292"/>
      <c r="X375" s="294" t="s">
        <v>2077</v>
      </c>
      <c r="Y375" s="294" t="s">
        <v>1791</v>
      </c>
    </row>
    <row r="376" spans="1:25" ht="51" x14ac:dyDescent="0.25">
      <c r="A376" s="97">
        <f t="shared" si="6"/>
        <v>375</v>
      </c>
      <c r="B376" s="191"/>
      <c r="C376" s="191" t="s">
        <v>1652</v>
      </c>
      <c r="D376" s="294" t="s">
        <v>1787</v>
      </c>
      <c r="E376" s="259" t="s">
        <v>7896</v>
      </c>
      <c r="F376" s="279" t="s">
        <v>1936</v>
      </c>
      <c r="G376" s="294" t="s">
        <v>1939</v>
      </c>
      <c r="H376" s="294"/>
      <c r="I376" s="294"/>
      <c r="J376" s="294" t="s">
        <v>7879</v>
      </c>
      <c r="K376" s="132" t="s">
        <v>1805</v>
      </c>
      <c r="L376" s="132"/>
      <c r="M376" s="294" t="s">
        <v>1938</v>
      </c>
      <c r="N376" s="294"/>
      <c r="O376" s="294">
        <v>24.4</v>
      </c>
      <c r="P376" s="300"/>
      <c r="Q376" s="292">
        <v>544217.59999999998</v>
      </c>
      <c r="R376" s="292"/>
      <c r="S376" s="292"/>
      <c r="T376" s="292"/>
      <c r="U376" s="292"/>
      <c r="V376" s="292"/>
      <c r="W376" s="292"/>
      <c r="X376" s="294" t="s">
        <v>1937</v>
      </c>
      <c r="Y376" s="294" t="s">
        <v>1791</v>
      </c>
    </row>
    <row r="377" spans="1:25" ht="51" x14ac:dyDescent="0.25">
      <c r="A377" s="97">
        <f t="shared" si="6"/>
        <v>376</v>
      </c>
      <c r="B377" s="191"/>
      <c r="C377" s="191" t="s">
        <v>1652</v>
      </c>
      <c r="D377" s="294" t="s">
        <v>1787</v>
      </c>
      <c r="E377" s="259" t="s">
        <v>7896</v>
      </c>
      <c r="F377" s="279" t="s">
        <v>1941</v>
      </c>
      <c r="G377" s="294" t="s">
        <v>3854</v>
      </c>
      <c r="H377" s="294"/>
      <c r="I377" s="294"/>
      <c r="J377" s="294" t="s">
        <v>7879</v>
      </c>
      <c r="K377" s="132" t="s">
        <v>1805</v>
      </c>
      <c r="L377" s="132"/>
      <c r="M377" s="294" t="s">
        <v>3855</v>
      </c>
      <c r="N377" s="294"/>
      <c r="O377" s="294">
        <v>17.899999999999999</v>
      </c>
      <c r="P377" s="300"/>
      <c r="Q377" s="292">
        <v>399241.6</v>
      </c>
      <c r="R377" s="292"/>
      <c r="S377" s="292"/>
      <c r="T377" s="292"/>
      <c r="U377" s="292"/>
      <c r="V377" s="292"/>
      <c r="W377" s="292"/>
      <c r="X377" s="294" t="s">
        <v>1937</v>
      </c>
      <c r="Y377" s="47" t="s">
        <v>1791</v>
      </c>
    </row>
    <row r="378" spans="1:25" ht="51" x14ac:dyDescent="0.25">
      <c r="A378" s="97">
        <f t="shared" si="6"/>
        <v>377</v>
      </c>
      <c r="B378" s="191"/>
      <c r="C378" s="191" t="s">
        <v>1652</v>
      </c>
      <c r="D378" s="294" t="s">
        <v>1787</v>
      </c>
      <c r="E378" s="259" t="s">
        <v>7896</v>
      </c>
      <c r="F378" s="279" t="s">
        <v>1942</v>
      </c>
      <c r="G378" s="294" t="s">
        <v>3856</v>
      </c>
      <c r="H378" s="294"/>
      <c r="I378" s="294"/>
      <c r="J378" s="294" t="s">
        <v>7879</v>
      </c>
      <c r="K378" s="132" t="s">
        <v>1805</v>
      </c>
      <c r="L378" s="132"/>
      <c r="M378" s="294" t="s">
        <v>3857</v>
      </c>
      <c r="N378" s="294"/>
      <c r="O378" s="294">
        <v>17.899999999999999</v>
      </c>
      <c r="P378" s="300"/>
      <c r="Q378" s="292">
        <v>399241.6</v>
      </c>
      <c r="R378" s="292"/>
      <c r="S378" s="292"/>
      <c r="T378" s="292"/>
      <c r="U378" s="292"/>
      <c r="V378" s="292"/>
      <c r="W378" s="292"/>
      <c r="X378" s="294" t="s">
        <v>1937</v>
      </c>
      <c r="Y378" s="47" t="s">
        <v>1791</v>
      </c>
    </row>
    <row r="379" spans="1:25" ht="51" x14ac:dyDescent="0.25">
      <c r="A379" s="97">
        <f t="shared" si="6"/>
        <v>378</v>
      </c>
      <c r="B379" s="191"/>
      <c r="C379" s="191" t="s">
        <v>1652</v>
      </c>
      <c r="D379" s="294" t="s">
        <v>1787</v>
      </c>
      <c r="E379" s="259" t="s">
        <v>7896</v>
      </c>
      <c r="F379" s="279" t="s">
        <v>1943</v>
      </c>
      <c r="G379" s="294" t="s">
        <v>3858</v>
      </c>
      <c r="H379" s="294"/>
      <c r="I379" s="294"/>
      <c r="J379" s="294" t="s">
        <v>7879</v>
      </c>
      <c r="K379" s="132" t="s">
        <v>1805</v>
      </c>
      <c r="L379" s="132"/>
      <c r="M379" s="294" t="s">
        <v>3859</v>
      </c>
      <c r="N379" s="294"/>
      <c r="O379" s="294">
        <v>20.399999999999999</v>
      </c>
      <c r="P379" s="300"/>
      <c r="Q379" s="292">
        <v>455001.59999999998</v>
      </c>
      <c r="R379" s="292"/>
      <c r="S379" s="292"/>
      <c r="T379" s="292"/>
      <c r="U379" s="292"/>
      <c r="V379" s="292"/>
      <c r="W379" s="292"/>
      <c r="X379" s="294" t="s">
        <v>1937</v>
      </c>
      <c r="Y379" s="47" t="s">
        <v>1791</v>
      </c>
    </row>
    <row r="380" spans="1:25" ht="51" x14ac:dyDescent="0.25">
      <c r="A380" s="97">
        <f t="shared" si="6"/>
        <v>379</v>
      </c>
      <c r="B380" s="191"/>
      <c r="C380" s="191" t="s">
        <v>1652</v>
      </c>
      <c r="D380" s="294" t="s">
        <v>1787</v>
      </c>
      <c r="E380" s="259" t="s">
        <v>7896</v>
      </c>
      <c r="F380" s="279" t="s">
        <v>1945</v>
      </c>
      <c r="G380" s="294" t="s">
        <v>1947</v>
      </c>
      <c r="H380" s="294"/>
      <c r="I380" s="294"/>
      <c r="J380" s="294" t="s">
        <v>7879</v>
      </c>
      <c r="K380" s="279" t="s">
        <v>1944</v>
      </c>
      <c r="L380" s="279"/>
      <c r="M380" s="294" t="s">
        <v>1946</v>
      </c>
      <c r="N380" s="294"/>
      <c r="O380" s="294">
        <v>24.7</v>
      </c>
      <c r="P380" s="300"/>
      <c r="Q380" s="292">
        <v>317539.49</v>
      </c>
      <c r="R380" s="292"/>
      <c r="S380" s="292"/>
      <c r="T380" s="292"/>
      <c r="U380" s="292"/>
      <c r="V380" s="292"/>
      <c r="W380" s="292"/>
      <c r="X380" s="294" t="s">
        <v>1937</v>
      </c>
      <c r="Y380" s="294" t="s">
        <v>1791</v>
      </c>
    </row>
    <row r="381" spans="1:25" ht="51" x14ac:dyDescent="0.25">
      <c r="A381" s="97">
        <f t="shared" si="6"/>
        <v>380</v>
      </c>
      <c r="B381" s="191"/>
      <c r="C381" s="191" t="s">
        <v>1652</v>
      </c>
      <c r="D381" s="294" t="s">
        <v>1787</v>
      </c>
      <c r="E381" s="259" t="s">
        <v>7896</v>
      </c>
      <c r="F381" s="279" t="s">
        <v>1940</v>
      </c>
      <c r="G381" s="294" t="s">
        <v>3852</v>
      </c>
      <c r="H381" s="294"/>
      <c r="I381" s="294"/>
      <c r="J381" s="294" t="s">
        <v>7879</v>
      </c>
      <c r="K381" s="132" t="s">
        <v>1805</v>
      </c>
      <c r="L381" s="132"/>
      <c r="M381" s="294" t="s">
        <v>3853</v>
      </c>
      <c r="N381" s="294"/>
      <c r="O381" s="294">
        <v>22.2</v>
      </c>
      <c r="P381" s="300"/>
      <c r="Q381" s="292">
        <v>495148.79999999999</v>
      </c>
      <c r="R381" s="292"/>
      <c r="S381" s="292"/>
      <c r="T381" s="292"/>
      <c r="U381" s="292"/>
      <c r="V381" s="292"/>
      <c r="W381" s="292"/>
      <c r="X381" s="294" t="s">
        <v>6790</v>
      </c>
      <c r="Y381" s="47" t="s">
        <v>1791</v>
      </c>
    </row>
    <row r="382" spans="1:25" ht="51" x14ac:dyDescent="0.25">
      <c r="A382" s="97">
        <f t="shared" si="6"/>
        <v>381</v>
      </c>
      <c r="B382" s="191"/>
      <c r="C382" s="191" t="s">
        <v>1652</v>
      </c>
      <c r="D382" s="294" t="s">
        <v>1787</v>
      </c>
      <c r="E382" s="259" t="s">
        <v>7896</v>
      </c>
      <c r="F382" s="265" t="s">
        <v>1823</v>
      </c>
      <c r="G382" s="294" t="s">
        <v>7991</v>
      </c>
      <c r="H382" s="294"/>
      <c r="I382" s="294"/>
      <c r="J382" s="294" t="s">
        <v>7879</v>
      </c>
      <c r="K382" s="132" t="s">
        <v>1805</v>
      </c>
      <c r="L382" s="132"/>
      <c r="M382" s="294" t="s">
        <v>1825</v>
      </c>
      <c r="N382" s="294"/>
      <c r="O382" s="294">
        <v>59.7</v>
      </c>
      <c r="P382" s="300"/>
      <c r="Q382" s="292">
        <v>1331548.8</v>
      </c>
      <c r="R382" s="292"/>
      <c r="S382" s="292"/>
      <c r="T382" s="292"/>
      <c r="U382" s="292"/>
      <c r="V382" s="292"/>
      <c r="W382" s="292"/>
      <c r="X382" s="294" t="s">
        <v>1824</v>
      </c>
      <c r="Y382" s="294" t="s">
        <v>1791</v>
      </c>
    </row>
    <row r="383" spans="1:25" ht="51" x14ac:dyDescent="0.25">
      <c r="A383" s="97">
        <f t="shared" si="6"/>
        <v>382</v>
      </c>
      <c r="B383" s="191"/>
      <c r="C383" s="191" t="s">
        <v>1652</v>
      </c>
      <c r="D383" s="294" t="s">
        <v>1787</v>
      </c>
      <c r="E383" s="259" t="s">
        <v>7896</v>
      </c>
      <c r="F383" s="265" t="s">
        <v>1826</v>
      </c>
      <c r="G383" s="294" t="s">
        <v>3841</v>
      </c>
      <c r="H383" s="294"/>
      <c r="I383" s="294"/>
      <c r="J383" s="294" t="s">
        <v>7879</v>
      </c>
      <c r="K383" s="132" t="s">
        <v>1805</v>
      </c>
      <c r="L383" s="132"/>
      <c r="M383" s="294" t="s">
        <v>3832</v>
      </c>
      <c r="N383" s="294"/>
      <c r="O383" s="294">
        <v>42</v>
      </c>
      <c r="P383" s="300"/>
      <c r="Q383" s="292">
        <v>936768</v>
      </c>
      <c r="R383" s="292"/>
      <c r="S383" s="292"/>
      <c r="T383" s="292"/>
      <c r="U383" s="292"/>
      <c r="V383" s="292"/>
      <c r="W383" s="292"/>
      <c r="X383" s="294" t="s">
        <v>1824</v>
      </c>
      <c r="Y383" s="294" t="s">
        <v>1791</v>
      </c>
    </row>
    <row r="384" spans="1:25" ht="51" x14ac:dyDescent="0.25">
      <c r="A384" s="97">
        <f t="shared" si="6"/>
        <v>383</v>
      </c>
      <c r="B384" s="191"/>
      <c r="C384" s="191" t="s">
        <v>1652</v>
      </c>
      <c r="D384" s="294" t="s">
        <v>1787</v>
      </c>
      <c r="E384" s="259" t="s">
        <v>7896</v>
      </c>
      <c r="F384" s="265" t="s">
        <v>1827</v>
      </c>
      <c r="G384" s="294" t="s">
        <v>7992</v>
      </c>
      <c r="H384" s="294"/>
      <c r="I384" s="294"/>
      <c r="J384" s="294" t="s">
        <v>7879</v>
      </c>
      <c r="K384" s="132" t="s">
        <v>1805</v>
      </c>
      <c r="L384" s="132"/>
      <c r="M384" s="294" t="s">
        <v>1828</v>
      </c>
      <c r="N384" s="294"/>
      <c r="O384" s="294">
        <v>43.6</v>
      </c>
      <c r="P384" s="300"/>
      <c r="Q384" s="292">
        <v>972454.40000000002</v>
      </c>
      <c r="R384" s="292"/>
      <c r="S384" s="292"/>
      <c r="T384" s="292"/>
      <c r="U384" s="292"/>
      <c r="V384" s="292"/>
      <c r="W384" s="292"/>
      <c r="X384" s="294" t="s">
        <v>1824</v>
      </c>
      <c r="Y384" s="294" t="s">
        <v>1791</v>
      </c>
    </row>
    <row r="385" spans="1:25" ht="51" x14ac:dyDescent="0.25">
      <c r="A385" s="97">
        <f t="shared" si="6"/>
        <v>384</v>
      </c>
      <c r="B385" s="191"/>
      <c r="C385" s="191" t="s">
        <v>1652</v>
      </c>
      <c r="D385" s="294" t="s">
        <v>1787</v>
      </c>
      <c r="E385" s="259" t="s">
        <v>7896</v>
      </c>
      <c r="F385" s="265" t="s">
        <v>2811</v>
      </c>
      <c r="G385" s="294" t="s">
        <v>4013</v>
      </c>
      <c r="H385" s="294"/>
      <c r="I385" s="294"/>
      <c r="J385" s="294" t="s">
        <v>7879</v>
      </c>
      <c r="K385" s="132" t="s">
        <v>1793</v>
      </c>
      <c r="L385" s="132"/>
      <c r="M385" s="294" t="s">
        <v>4240</v>
      </c>
      <c r="N385" s="294"/>
      <c r="O385" s="294">
        <v>40.9</v>
      </c>
      <c r="P385" s="300"/>
      <c r="Q385" s="292">
        <v>912233.6</v>
      </c>
      <c r="R385" s="292"/>
      <c r="S385" s="292"/>
      <c r="T385" s="292"/>
      <c r="U385" s="292"/>
      <c r="V385" s="292"/>
      <c r="W385" s="292"/>
      <c r="X385" s="294" t="s">
        <v>2812</v>
      </c>
      <c r="Y385" s="294" t="s">
        <v>1791</v>
      </c>
    </row>
    <row r="386" spans="1:25" ht="51" x14ac:dyDescent="0.25">
      <c r="A386" s="97">
        <f t="shared" ref="A386:A448" si="7">A385+1</f>
        <v>385</v>
      </c>
      <c r="B386" s="191"/>
      <c r="C386" s="191" t="s">
        <v>1652</v>
      </c>
      <c r="D386" s="294" t="s">
        <v>1787</v>
      </c>
      <c r="E386" s="259" t="s">
        <v>7896</v>
      </c>
      <c r="F386" s="265" t="s">
        <v>2813</v>
      </c>
      <c r="G386" s="294" t="s">
        <v>4014</v>
      </c>
      <c r="H386" s="294"/>
      <c r="I386" s="294"/>
      <c r="J386" s="294" t="s">
        <v>7879</v>
      </c>
      <c r="K386" s="132" t="s">
        <v>1793</v>
      </c>
      <c r="L386" s="132"/>
      <c r="M386" s="294" t="s">
        <v>4241</v>
      </c>
      <c r="N386" s="294"/>
      <c r="O386" s="294">
        <v>41.5</v>
      </c>
      <c r="P386" s="300"/>
      <c r="Q386" s="292">
        <v>925616</v>
      </c>
      <c r="R386" s="292"/>
      <c r="S386" s="292"/>
      <c r="T386" s="292"/>
      <c r="U386" s="292"/>
      <c r="V386" s="292"/>
      <c r="W386" s="292"/>
      <c r="X386" s="294" t="s">
        <v>2812</v>
      </c>
      <c r="Y386" s="294" t="s">
        <v>1791</v>
      </c>
    </row>
    <row r="387" spans="1:25" ht="51" x14ac:dyDescent="0.25">
      <c r="A387" s="97">
        <f t="shared" si="7"/>
        <v>386</v>
      </c>
      <c r="B387" s="191"/>
      <c r="C387" s="191" t="s">
        <v>1652</v>
      </c>
      <c r="D387" s="294" t="s">
        <v>1787</v>
      </c>
      <c r="E387" s="259" t="s">
        <v>7896</v>
      </c>
      <c r="F387" s="265" t="s">
        <v>2814</v>
      </c>
      <c r="G387" s="294" t="s">
        <v>4015</v>
      </c>
      <c r="H387" s="294"/>
      <c r="I387" s="294"/>
      <c r="J387" s="294" t="s">
        <v>7879</v>
      </c>
      <c r="K387" s="132" t="s">
        <v>1793</v>
      </c>
      <c r="L387" s="132"/>
      <c r="M387" s="294" t="s">
        <v>4242</v>
      </c>
      <c r="N387" s="294"/>
      <c r="O387" s="294">
        <v>9.3000000000000007</v>
      </c>
      <c r="P387" s="300"/>
      <c r="Q387" s="292">
        <v>207427.20000000001</v>
      </c>
      <c r="R387" s="292"/>
      <c r="S387" s="292"/>
      <c r="T387" s="292"/>
      <c r="U387" s="292"/>
      <c r="V387" s="292"/>
      <c r="W387" s="292"/>
      <c r="X387" s="294" t="s">
        <v>2812</v>
      </c>
      <c r="Y387" s="294" t="s">
        <v>1791</v>
      </c>
    </row>
    <row r="388" spans="1:25" ht="51" x14ac:dyDescent="0.25">
      <c r="A388" s="97">
        <f t="shared" si="7"/>
        <v>387</v>
      </c>
      <c r="B388" s="191"/>
      <c r="C388" s="191" t="s">
        <v>1652</v>
      </c>
      <c r="D388" s="294" t="s">
        <v>1787</v>
      </c>
      <c r="E388" s="259" t="s">
        <v>7896</v>
      </c>
      <c r="F388" s="265" t="s">
        <v>2815</v>
      </c>
      <c r="G388" s="294" t="s">
        <v>2817</v>
      </c>
      <c r="H388" s="294"/>
      <c r="I388" s="294"/>
      <c r="J388" s="294" t="s">
        <v>7879</v>
      </c>
      <c r="K388" s="132" t="s">
        <v>1793</v>
      </c>
      <c r="L388" s="132"/>
      <c r="M388" s="294" t="s">
        <v>2816</v>
      </c>
      <c r="N388" s="294"/>
      <c r="O388" s="294">
        <v>9.3000000000000007</v>
      </c>
      <c r="P388" s="300"/>
      <c r="Q388" s="292">
        <v>207427.20000000001</v>
      </c>
      <c r="R388" s="292"/>
      <c r="S388" s="292"/>
      <c r="T388" s="292"/>
      <c r="U388" s="292"/>
      <c r="V388" s="292"/>
      <c r="W388" s="292"/>
      <c r="X388" s="294" t="s">
        <v>2812</v>
      </c>
      <c r="Y388" s="294" t="s">
        <v>1791</v>
      </c>
    </row>
    <row r="389" spans="1:25" ht="51" x14ac:dyDescent="0.25">
      <c r="A389" s="97">
        <f t="shared" si="7"/>
        <v>388</v>
      </c>
      <c r="B389" s="191"/>
      <c r="C389" s="191" t="s">
        <v>1652</v>
      </c>
      <c r="D389" s="294" t="s">
        <v>1787</v>
      </c>
      <c r="E389" s="259" t="s">
        <v>7896</v>
      </c>
      <c r="F389" s="265" t="s">
        <v>2819</v>
      </c>
      <c r="G389" s="294" t="s">
        <v>4016</v>
      </c>
      <c r="H389" s="294"/>
      <c r="I389" s="294"/>
      <c r="J389" s="294" t="s">
        <v>7879</v>
      </c>
      <c r="K389" s="132" t="s">
        <v>2818</v>
      </c>
      <c r="L389" s="132"/>
      <c r="M389" s="294" t="s">
        <v>4243</v>
      </c>
      <c r="N389" s="294"/>
      <c r="O389" s="294">
        <v>41.5</v>
      </c>
      <c r="P389" s="300"/>
      <c r="Q389" s="292">
        <v>1319493.74</v>
      </c>
      <c r="R389" s="292"/>
      <c r="S389" s="292"/>
      <c r="T389" s="292"/>
      <c r="U389" s="292"/>
      <c r="V389" s="292"/>
      <c r="W389" s="292"/>
      <c r="X389" s="294" t="s">
        <v>2812</v>
      </c>
      <c r="Y389" s="294" t="s">
        <v>1791</v>
      </c>
    </row>
    <row r="390" spans="1:25" ht="51" x14ac:dyDescent="0.25">
      <c r="A390" s="97">
        <f t="shared" si="7"/>
        <v>389</v>
      </c>
      <c r="B390" s="191"/>
      <c r="C390" s="191" t="s">
        <v>1652</v>
      </c>
      <c r="D390" s="294" t="s">
        <v>1787</v>
      </c>
      <c r="E390" s="259" t="s">
        <v>7896</v>
      </c>
      <c r="F390" s="265" t="s">
        <v>2820</v>
      </c>
      <c r="G390" s="294" t="s">
        <v>4017</v>
      </c>
      <c r="H390" s="294"/>
      <c r="I390" s="294"/>
      <c r="J390" s="294" t="s">
        <v>7879</v>
      </c>
      <c r="K390" s="132" t="s">
        <v>1793</v>
      </c>
      <c r="L390" s="132"/>
      <c r="M390" s="294" t="s">
        <v>4244</v>
      </c>
      <c r="N390" s="294"/>
      <c r="O390" s="294">
        <v>42.2</v>
      </c>
      <c r="P390" s="300"/>
      <c r="Q390" s="292">
        <v>941228.8</v>
      </c>
      <c r="R390" s="292"/>
      <c r="S390" s="292"/>
      <c r="T390" s="292"/>
      <c r="U390" s="292"/>
      <c r="V390" s="292"/>
      <c r="W390" s="292"/>
      <c r="X390" s="294" t="s">
        <v>2812</v>
      </c>
      <c r="Y390" s="294" t="s">
        <v>1791</v>
      </c>
    </row>
    <row r="391" spans="1:25" ht="51" x14ac:dyDescent="0.25">
      <c r="A391" s="97">
        <f t="shared" si="7"/>
        <v>390</v>
      </c>
      <c r="B391" s="191"/>
      <c r="C391" s="191" t="s">
        <v>1652</v>
      </c>
      <c r="D391" s="294" t="s">
        <v>1787</v>
      </c>
      <c r="E391" s="259" t="s">
        <v>7896</v>
      </c>
      <c r="F391" s="265" t="s">
        <v>2821</v>
      </c>
      <c r="G391" s="294" t="s">
        <v>2823</v>
      </c>
      <c r="H391" s="294"/>
      <c r="I391" s="294"/>
      <c r="J391" s="294" t="s">
        <v>7879</v>
      </c>
      <c r="K391" s="132" t="s">
        <v>1793</v>
      </c>
      <c r="L391" s="132"/>
      <c r="M391" s="11" t="s">
        <v>2822</v>
      </c>
      <c r="N391" s="11"/>
      <c r="O391" s="294">
        <v>41.7</v>
      </c>
      <c r="P391" s="300"/>
      <c r="Q391" s="292">
        <v>930076.8</v>
      </c>
      <c r="R391" s="292"/>
      <c r="S391" s="292"/>
      <c r="T391" s="292"/>
      <c r="U391" s="292"/>
      <c r="V391" s="292"/>
      <c r="W391" s="292"/>
      <c r="X391" s="294" t="s">
        <v>2812</v>
      </c>
      <c r="Y391" s="294" t="s">
        <v>1791</v>
      </c>
    </row>
    <row r="392" spans="1:25" ht="51" x14ac:dyDescent="0.25">
      <c r="A392" s="97">
        <f t="shared" si="7"/>
        <v>391</v>
      </c>
      <c r="B392" s="191"/>
      <c r="C392" s="191" t="s">
        <v>1652</v>
      </c>
      <c r="D392" s="294" t="s">
        <v>1787</v>
      </c>
      <c r="E392" s="259" t="s">
        <v>7896</v>
      </c>
      <c r="F392" s="265" t="s">
        <v>2824</v>
      </c>
      <c r="G392" s="294" t="s">
        <v>4018</v>
      </c>
      <c r="H392" s="294"/>
      <c r="I392" s="294"/>
      <c r="J392" s="294" t="s">
        <v>7879</v>
      </c>
      <c r="K392" s="132" t="s">
        <v>1793</v>
      </c>
      <c r="L392" s="132"/>
      <c r="M392" s="294" t="s">
        <v>4245</v>
      </c>
      <c r="N392" s="294"/>
      <c r="O392" s="294">
        <v>9.1</v>
      </c>
      <c r="P392" s="300"/>
      <c r="Q392" s="292">
        <v>1319493.74</v>
      </c>
      <c r="R392" s="292"/>
      <c r="S392" s="292"/>
      <c r="T392" s="292"/>
      <c r="U392" s="292"/>
      <c r="V392" s="292"/>
      <c r="W392" s="292"/>
      <c r="X392" s="294" t="s">
        <v>2812</v>
      </c>
      <c r="Y392" s="294" t="s">
        <v>1791</v>
      </c>
    </row>
    <row r="393" spans="1:25" ht="51" x14ac:dyDescent="0.25">
      <c r="A393" s="97">
        <f t="shared" si="7"/>
        <v>392</v>
      </c>
      <c r="B393" s="191"/>
      <c r="C393" s="191" t="s">
        <v>1652</v>
      </c>
      <c r="D393" s="294" t="s">
        <v>1787</v>
      </c>
      <c r="E393" s="259" t="s">
        <v>7896</v>
      </c>
      <c r="F393" s="265" t="s">
        <v>2826</v>
      </c>
      <c r="G393" s="294" t="s">
        <v>4019</v>
      </c>
      <c r="H393" s="294"/>
      <c r="I393" s="294"/>
      <c r="J393" s="294" t="s">
        <v>7879</v>
      </c>
      <c r="K393" s="132" t="s">
        <v>1793</v>
      </c>
      <c r="L393" s="132"/>
      <c r="M393" s="294" t="s">
        <v>4246</v>
      </c>
      <c r="N393" s="294"/>
      <c r="O393" s="294" t="s">
        <v>2825</v>
      </c>
      <c r="P393" s="300"/>
      <c r="Q393" s="292">
        <v>903312</v>
      </c>
      <c r="R393" s="292"/>
      <c r="S393" s="292"/>
      <c r="T393" s="292"/>
      <c r="U393" s="292"/>
      <c r="V393" s="292"/>
      <c r="W393" s="292"/>
      <c r="X393" s="294" t="s">
        <v>2812</v>
      </c>
      <c r="Y393" s="294" t="s">
        <v>1791</v>
      </c>
    </row>
    <row r="394" spans="1:25" ht="51" x14ac:dyDescent="0.25">
      <c r="A394" s="97">
        <f t="shared" si="7"/>
        <v>393</v>
      </c>
      <c r="B394" s="191"/>
      <c r="C394" s="191" t="s">
        <v>1652</v>
      </c>
      <c r="D394" s="294" t="s">
        <v>1787</v>
      </c>
      <c r="E394" s="259" t="s">
        <v>7896</v>
      </c>
      <c r="F394" s="265" t="s">
        <v>2827</v>
      </c>
      <c r="G394" s="294" t="s">
        <v>4020</v>
      </c>
      <c r="H394" s="294"/>
      <c r="I394" s="294"/>
      <c r="J394" s="294" t="s">
        <v>7879</v>
      </c>
      <c r="K394" s="132" t="s">
        <v>1793</v>
      </c>
      <c r="L394" s="132"/>
      <c r="M394" s="294" t="s">
        <v>4247</v>
      </c>
      <c r="N394" s="294"/>
      <c r="O394" s="294">
        <v>9.8000000000000007</v>
      </c>
      <c r="P394" s="300"/>
      <c r="Q394" s="292">
        <v>218579.20000000001</v>
      </c>
      <c r="R394" s="292"/>
      <c r="S394" s="292"/>
      <c r="T394" s="292"/>
      <c r="U394" s="292"/>
      <c r="V394" s="292"/>
      <c r="W394" s="292"/>
      <c r="X394" s="294" t="s">
        <v>2812</v>
      </c>
      <c r="Y394" s="294" t="s">
        <v>1791</v>
      </c>
    </row>
    <row r="395" spans="1:25" ht="51" x14ac:dyDescent="0.25">
      <c r="A395" s="97">
        <f t="shared" si="7"/>
        <v>394</v>
      </c>
      <c r="B395" s="191"/>
      <c r="C395" s="191" t="s">
        <v>1652</v>
      </c>
      <c r="D395" s="294" t="s">
        <v>1787</v>
      </c>
      <c r="E395" s="259" t="s">
        <v>7896</v>
      </c>
      <c r="F395" s="265" t="s">
        <v>2828</v>
      </c>
      <c r="G395" s="294" t="s">
        <v>4021</v>
      </c>
      <c r="H395" s="294"/>
      <c r="I395" s="294"/>
      <c r="J395" s="294" t="s">
        <v>7879</v>
      </c>
      <c r="K395" s="132" t="s">
        <v>1793</v>
      </c>
      <c r="L395" s="132"/>
      <c r="M395" s="294" t="s">
        <v>4248</v>
      </c>
      <c r="N395" s="294"/>
      <c r="O395" s="294">
        <v>40.5</v>
      </c>
      <c r="P395" s="300"/>
      <c r="Q395" s="292">
        <v>903312</v>
      </c>
      <c r="R395" s="292"/>
      <c r="S395" s="292"/>
      <c r="T395" s="292"/>
      <c r="U395" s="292"/>
      <c r="V395" s="292"/>
      <c r="W395" s="292"/>
      <c r="X395" s="294" t="s">
        <v>2812</v>
      </c>
      <c r="Y395" s="294" t="s">
        <v>1791</v>
      </c>
    </row>
    <row r="396" spans="1:25" ht="51" x14ac:dyDescent="0.25">
      <c r="A396" s="97">
        <f t="shared" si="7"/>
        <v>395</v>
      </c>
      <c r="B396" s="191"/>
      <c r="C396" s="191" t="s">
        <v>1652</v>
      </c>
      <c r="D396" s="294" t="s">
        <v>1787</v>
      </c>
      <c r="E396" s="259" t="s">
        <v>7896</v>
      </c>
      <c r="F396" s="265" t="s">
        <v>2829</v>
      </c>
      <c r="G396" s="294" t="s">
        <v>4022</v>
      </c>
      <c r="H396" s="294"/>
      <c r="I396" s="294"/>
      <c r="J396" s="294" t="s">
        <v>7879</v>
      </c>
      <c r="K396" s="132" t="s">
        <v>1793</v>
      </c>
      <c r="L396" s="132"/>
      <c r="M396" s="294" t="s">
        <v>4249</v>
      </c>
      <c r="N396" s="294"/>
      <c r="O396" s="294">
        <v>9.8000000000000007</v>
      </c>
      <c r="P396" s="300"/>
      <c r="Q396" s="292">
        <v>218579.20000000001</v>
      </c>
      <c r="R396" s="292"/>
      <c r="S396" s="292"/>
      <c r="T396" s="292"/>
      <c r="U396" s="292"/>
      <c r="V396" s="292"/>
      <c r="W396" s="292"/>
      <c r="X396" s="294" t="s">
        <v>2812</v>
      </c>
      <c r="Y396" s="294" t="s">
        <v>1791</v>
      </c>
    </row>
    <row r="397" spans="1:25" ht="51" x14ac:dyDescent="0.25">
      <c r="A397" s="97">
        <f t="shared" si="7"/>
        <v>396</v>
      </c>
      <c r="B397" s="191"/>
      <c r="C397" s="191" t="s">
        <v>1652</v>
      </c>
      <c r="D397" s="294" t="s">
        <v>1787</v>
      </c>
      <c r="E397" s="259" t="s">
        <v>7896</v>
      </c>
      <c r="F397" s="279" t="s">
        <v>2378</v>
      </c>
      <c r="G397" s="61" t="s">
        <v>7993</v>
      </c>
      <c r="H397" s="294"/>
      <c r="I397" s="294"/>
      <c r="J397" s="294" t="s">
        <v>7879</v>
      </c>
      <c r="K397" s="279" t="s">
        <v>2377</v>
      </c>
      <c r="L397" s="279"/>
      <c r="M397" s="294" t="s">
        <v>7994</v>
      </c>
      <c r="N397" s="258"/>
      <c r="O397" s="38">
        <v>19.899999999999999</v>
      </c>
      <c r="P397" s="300"/>
      <c r="Q397" s="292">
        <v>443849.6</v>
      </c>
      <c r="R397" s="292"/>
      <c r="S397" s="292"/>
      <c r="T397" s="292"/>
      <c r="U397" s="292"/>
      <c r="V397" s="292"/>
      <c r="W397" s="292"/>
      <c r="X397" s="294" t="s">
        <v>2379</v>
      </c>
      <c r="Y397" s="294" t="s">
        <v>1791</v>
      </c>
    </row>
    <row r="398" spans="1:25" ht="51" x14ac:dyDescent="0.25">
      <c r="A398" s="97">
        <f t="shared" si="7"/>
        <v>397</v>
      </c>
      <c r="B398" s="191"/>
      <c r="C398" s="191" t="s">
        <v>1652</v>
      </c>
      <c r="D398" s="294" t="s">
        <v>1787</v>
      </c>
      <c r="E398" s="259" t="s">
        <v>7896</v>
      </c>
      <c r="F398" s="279" t="s">
        <v>2380</v>
      </c>
      <c r="G398" s="61" t="s">
        <v>7995</v>
      </c>
      <c r="H398" s="294"/>
      <c r="I398" s="294"/>
      <c r="J398" s="294" t="s">
        <v>7879</v>
      </c>
      <c r="K398" s="279" t="s">
        <v>2377</v>
      </c>
      <c r="L398" s="279"/>
      <c r="M398" s="294" t="s">
        <v>7996</v>
      </c>
      <c r="N398" s="258"/>
      <c r="O398" s="38">
        <v>10.1</v>
      </c>
      <c r="P398" s="300"/>
      <c r="Q398" s="292">
        <v>225270.39999999999</v>
      </c>
      <c r="R398" s="292"/>
      <c r="S398" s="292"/>
      <c r="T398" s="292"/>
      <c r="U398" s="292"/>
      <c r="V398" s="292"/>
      <c r="W398" s="292"/>
      <c r="X398" s="294" t="s">
        <v>2379</v>
      </c>
      <c r="Y398" s="294" t="s">
        <v>1791</v>
      </c>
    </row>
    <row r="399" spans="1:25" ht="51" x14ac:dyDescent="0.25">
      <c r="A399" s="97">
        <f t="shared" si="7"/>
        <v>398</v>
      </c>
      <c r="B399" s="191"/>
      <c r="C399" s="191" t="s">
        <v>1652</v>
      </c>
      <c r="D399" s="294" t="s">
        <v>1787</v>
      </c>
      <c r="E399" s="259" t="s">
        <v>7896</v>
      </c>
      <c r="F399" s="279" t="s">
        <v>2381</v>
      </c>
      <c r="G399" s="61" t="s">
        <v>7998</v>
      </c>
      <c r="H399" s="294"/>
      <c r="I399" s="294"/>
      <c r="J399" s="294" t="s">
        <v>7879</v>
      </c>
      <c r="K399" s="279" t="s">
        <v>2377</v>
      </c>
      <c r="L399" s="279"/>
      <c r="M399" s="294" t="s">
        <v>7997</v>
      </c>
      <c r="N399" s="258"/>
      <c r="O399" s="38">
        <v>31.9</v>
      </c>
      <c r="P399" s="300"/>
      <c r="Q399" s="292">
        <v>711497.6</v>
      </c>
      <c r="R399" s="292"/>
      <c r="S399" s="292"/>
      <c r="T399" s="292"/>
      <c r="U399" s="292"/>
      <c r="V399" s="292"/>
      <c r="W399" s="292"/>
      <c r="X399" s="294" t="s">
        <v>2379</v>
      </c>
      <c r="Y399" s="294" t="s">
        <v>1791</v>
      </c>
    </row>
    <row r="400" spans="1:25" ht="51" x14ac:dyDescent="0.25">
      <c r="A400" s="97">
        <f t="shared" si="7"/>
        <v>399</v>
      </c>
      <c r="B400" s="191"/>
      <c r="C400" s="191" t="s">
        <v>1652</v>
      </c>
      <c r="D400" s="294" t="s">
        <v>1787</v>
      </c>
      <c r="E400" s="259" t="s">
        <v>7896</v>
      </c>
      <c r="F400" s="279" t="s">
        <v>2382</v>
      </c>
      <c r="G400" s="61" t="s">
        <v>8002</v>
      </c>
      <c r="H400" s="294"/>
      <c r="I400" s="294"/>
      <c r="J400" s="294" t="s">
        <v>7879</v>
      </c>
      <c r="K400" s="279" t="s">
        <v>2377</v>
      </c>
      <c r="L400" s="279"/>
      <c r="M400" s="294" t="s">
        <v>7999</v>
      </c>
      <c r="N400" s="258"/>
      <c r="O400" s="38">
        <v>10</v>
      </c>
      <c r="P400" s="300"/>
      <c r="Q400" s="292">
        <v>225270.39999999999</v>
      </c>
      <c r="R400" s="292"/>
      <c r="S400" s="292"/>
      <c r="T400" s="292"/>
      <c r="U400" s="292"/>
      <c r="V400" s="292"/>
      <c r="W400" s="292"/>
      <c r="X400" s="294" t="s">
        <v>2379</v>
      </c>
      <c r="Y400" s="294" t="s">
        <v>1791</v>
      </c>
    </row>
    <row r="401" spans="1:25" ht="51" x14ac:dyDescent="0.25">
      <c r="A401" s="97">
        <f t="shared" si="7"/>
        <v>400</v>
      </c>
      <c r="B401" s="191"/>
      <c r="C401" s="191" t="s">
        <v>1652</v>
      </c>
      <c r="D401" s="294" t="s">
        <v>1787</v>
      </c>
      <c r="E401" s="259" t="s">
        <v>7896</v>
      </c>
      <c r="F401" s="279" t="s">
        <v>2383</v>
      </c>
      <c r="G401" s="61" t="s">
        <v>8003</v>
      </c>
      <c r="H401" s="294"/>
      <c r="I401" s="294"/>
      <c r="J401" s="294" t="s">
        <v>7879</v>
      </c>
      <c r="K401" s="279" t="s">
        <v>2377</v>
      </c>
      <c r="L401" s="279"/>
      <c r="M401" s="294" t="s">
        <v>8000</v>
      </c>
      <c r="N401" s="258"/>
      <c r="O401" s="38">
        <v>17.600000000000001</v>
      </c>
      <c r="P401" s="300"/>
      <c r="Q401" s="292">
        <v>392550.40000000002</v>
      </c>
      <c r="R401" s="292"/>
      <c r="S401" s="292"/>
      <c r="T401" s="292"/>
      <c r="U401" s="292"/>
      <c r="V401" s="292"/>
      <c r="W401" s="292"/>
      <c r="X401" s="294" t="s">
        <v>2379</v>
      </c>
      <c r="Y401" s="294" t="s">
        <v>1791</v>
      </c>
    </row>
    <row r="402" spans="1:25" ht="51.75" x14ac:dyDescent="0.25">
      <c r="A402" s="97">
        <f t="shared" si="7"/>
        <v>401</v>
      </c>
      <c r="B402" s="191"/>
      <c r="C402" s="191" t="s">
        <v>1652</v>
      </c>
      <c r="D402" s="294" t="s">
        <v>1787</v>
      </c>
      <c r="E402" s="259" t="s">
        <v>7896</v>
      </c>
      <c r="F402" s="279" t="s">
        <v>2384</v>
      </c>
      <c r="G402" s="61" t="s">
        <v>8004</v>
      </c>
      <c r="H402" s="294"/>
      <c r="I402" s="294"/>
      <c r="J402" s="294" t="s">
        <v>7879</v>
      </c>
      <c r="K402" s="279" t="s">
        <v>2377</v>
      </c>
      <c r="L402" s="279"/>
      <c r="M402" s="301" t="s">
        <v>8001</v>
      </c>
      <c r="N402" s="258"/>
      <c r="O402" s="38">
        <v>19.7</v>
      </c>
      <c r="P402" s="300"/>
      <c r="Q402" s="292">
        <v>439388.8</v>
      </c>
      <c r="R402" s="292"/>
      <c r="S402" s="292"/>
      <c r="T402" s="292"/>
      <c r="U402" s="292"/>
      <c r="V402" s="292"/>
      <c r="W402" s="292"/>
      <c r="X402" s="294" t="s">
        <v>2379</v>
      </c>
      <c r="Y402" s="294" t="s">
        <v>1791</v>
      </c>
    </row>
    <row r="403" spans="1:25" ht="51" x14ac:dyDescent="0.25">
      <c r="A403" s="97">
        <f t="shared" si="7"/>
        <v>402</v>
      </c>
      <c r="B403" s="191"/>
      <c r="C403" s="191" t="s">
        <v>1652</v>
      </c>
      <c r="D403" s="294" t="s">
        <v>1787</v>
      </c>
      <c r="E403" s="259" t="s">
        <v>7896</v>
      </c>
      <c r="F403" s="265" t="s">
        <v>2310</v>
      </c>
      <c r="G403" s="258" t="s">
        <v>3956</v>
      </c>
      <c r="H403" s="258"/>
      <c r="I403" s="258"/>
      <c r="J403" s="294" t="s">
        <v>7879</v>
      </c>
      <c r="K403" s="132" t="s">
        <v>1989</v>
      </c>
      <c r="L403" s="132"/>
      <c r="M403" s="294" t="s">
        <v>4183</v>
      </c>
      <c r="N403" s="294"/>
      <c r="O403" s="294">
        <v>62.5</v>
      </c>
      <c r="P403" s="300"/>
      <c r="Q403" s="292">
        <v>857850</v>
      </c>
      <c r="R403" s="292"/>
      <c r="S403" s="292"/>
      <c r="T403" s="292"/>
      <c r="U403" s="292"/>
      <c r="V403" s="292"/>
      <c r="W403" s="292"/>
      <c r="X403" s="294" t="s">
        <v>2311</v>
      </c>
      <c r="Y403" s="294" t="s">
        <v>1791</v>
      </c>
    </row>
    <row r="404" spans="1:25" ht="51" x14ac:dyDescent="0.25">
      <c r="A404" s="97">
        <f t="shared" si="7"/>
        <v>403</v>
      </c>
      <c r="B404" s="191"/>
      <c r="C404" s="191" t="s">
        <v>1652</v>
      </c>
      <c r="D404" s="294" t="s">
        <v>1787</v>
      </c>
      <c r="E404" s="259" t="s">
        <v>7896</v>
      </c>
      <c r="F404" s="265" t="s">
        <v>3782</v>
      </c>
      <c r="G404" s="294" t="s">
        <v>8005</v>
      </c>
      <c r="H404" s="294"/>
      <c r="I404" s="294"/>
      <c r="J404" s="294" t="s">
        <v>7879</v>
      </c>
      <c r="K404" s="132" t="s">
        <v>2312</v>
      </c>
      <c r="L404" s="132"/>
      <c r="M404" s="294" t="s">
        <v>8006</v>
      </c>
      <c r="N404" s="294"/>
      <c r="O404" s="294">
        <v>41.3</v>
      </c>
      <c r="P404" s="300"/>
      <c r="Q404" s="292">
        <v>921155.2</v>
      </c>
      <c r="R404" s="292"/>
      <c r="S404" s="292"/>
      <c r="T404" s="292"/>
      <c r="U404" s="292"/>
      <c r="V404" s="292"/>
      <c r="W404" s="292"/>
      <c r="X404" s="294" t="s">
        <v>3783</v>
      </c>
      <c r="Y404" s="294" t="s">
        <v>1791</v>
      </c>
    </row>
    <row r="405" spans="1:25" ht="51" x14ac:dyDescent="0.25">
      <c r="A405" s="97">
        <f t="shared" si="7"/>
        <v>404</v>
      </c>
      <c r="B405" s="191"/>
      <c r="C405" s="191" t="s">
        <v>1652</v>
      </c>
      <c r="D405" s="294" t="s">
        <v>1787</v>
      </c>
      <c r="E405" s="259" t="s">
        <v>7896</v>
      </c>
      <c r="F405" s="265" t="s">
        <v>2436</v>
      </c>
      <c r="G405" s="294" t="s">
        <v>2439</v>
      </c>
      <c r="H405" s="294"/>
      <c r="I405" s="294"/>
      <c r="J405" s="294" t="s">
        <v>7879</v>
      </c>
      <c r="K405" s="132" t="s">
        <v>2064</v>
      </c>
      <c r="L405" s="132"/>
      <c r="M405" s="294" t="s">
        <v>2438</v>
      </c>
      <c r="N405" s="294"/>
      <c r="O405" s="294">
        <v>22.3</v>
      </c>
      <c r="P405" s="300"/>
      <c r="Q405" s="292">
        <v>497379.2</v>
      </c>
      <c r="R405" s="292"/>
      <c r="S405" s="292"/>
      <c r="T405" s="292"/>
      <c r="U405" s="292"/>
      <c r="V405" s="292"/>
      <c r="W405" s="292"/>
      <c r="X405" s="294" t="s">
        <v>2437</v>
      </c>
      <c r="Y405" s="294" t="s">
        <v>1791</v>
      </c>
    </row>
    <row r="406" spans="1:25" ht="51" x14ac:dyDescent="0.25">
      <c r="A406" s="97">
        <f t="shared" si="7"/>
        <v>405</v>
      </c>
      <c r="B406" s="191"/>
      <c r="C406" s="191" t="s">
        <v>1652</v>
      </c>
      <c r="D406" s="294" t="s">
        <v>1787</v>
      </c>
      <c r="E406" s="259" t="s">
        <v>7896</v>
      </c>
      <c r="F406" s="265" t="s">
        <v>2440</v>
      </c>
      <c r="G406" s="294" t="s">
        <v>2442</v>
      </c>
      <c r="H406" s="294"/>
      <c r="I406" s="294"/>
      <c r="J406" s="294" t="s">
        <v>7879</v>
      </c>
      <c r="K406" s="132" t="s">
        <v>2064</v>
      </c>
      <c r="L406" s="132"/>
      <c r="M406" s="294" t="s">
        <v>2441</v>
      </c>
      <c r="N406" s="294"/>
      <c r="O406" s="294">
        <v>22.1</v>
      </c>
      <c r="P406" s="300"/>
      <c r="Q406" s="292">
        <v>492918.4</v>
      </c>
      <c r="R406" s="292"/>
      <c r="S406" s="292"/>
      <c r="T406" s="292"/>
      <c r="U406" s="292"/>
      <c r="V406" s="292"/>
      <c r="W406" s="292"/>
      <c r="X406" s="294" t="s">
        <v>2437</v>
      </c>
      <c r="Y406" s="294" t="s">
        <v>1791</v>
      </c>
    </row>
    <row r="407" spans="1:25" ht="51" x14ac:dyDescent="0.25">
      <c r="A407" s="97">
        <f t="shared" si="7"/>
        <v>406</v>
      </c>
      <c r="B407" s="191"/>
      <c r="C407" s="191" t="s">
        <v>1652</v>
      </c>
      <c r="D407" s="294" t="s">
        <v>1787</v>
      </c>
      <c r="E407" s="259" t="s">
        <v>7896</v>
      </c>
      <c r="F407" s="265" t="s">
        <v>2443</v>
      </c>
      <c r="G407" s="294" t="s">
        <v>2445</v>
      </c>
      <c r="H407" s="294"/>
      <c r="I407" s="294"/>
      <c r="J407" s="294" t="s">
        <v>7879</v>
      </c>
      <c r="K407" s="132" t="s">
        <v>2064</v>
      </c>
      <c r="L407" s="132"/>
      <c r="M407" s="294" t="s">
        <v>2444</v>
      </c>
      <c r="N407" s="294"/>
      <c r="O407" s="294">
        <v>22</v>
      </c>
      <c r="P407" s="300"/>
      <c r="Q407" s="292">
        <v>490688</v>
      </c>
      <c r="R407" s="292"/>
      <c r="S407" s="292"/>
      <c r="T407" s="292"/>
      <c r="U407" s="292"/>
      <c r="V407" s="292"/>
      <c r="W407" s="292"/>
      <c r="X407" s="294" t="s">
        <v>2437</v>
      </c>
      <c r="Y407" s="294" t="s">
        <v>1791</v>
      </c>
    </row>
    <row r="408" spans="1:25" ht="51" x14ac:dyDescent="0.25">
      <c r="A408" s="97">
        <f t="shared" si="7"/>
        <v>407</v>
      </c>
      <c r="B408" s="191"/>
      <c r="C408" s="191" t="s">
        <v>1652</v>
      </c>
      <c r="D408" s="294" t="s">
        <v>1787</v>
      </c>
      <c r="E408" s="259" t="s">
        <v>7896</v>
      </c>
      <c r="F408" s="265" t="s">
        <v>2420</v>
      </c>
      <c r="G408" s="294" t="s">
        <v>2423</v>
      </c>
      <c r="H408" s="294"/>
      <c r="I408" s="294"/>
      <c r="J408" s="294" t="s">
        <v>7879</v>
      </c>
      <c r="K408" s="132" t="s">
        <v>2064</v>
      </c>
      <c r="L408" s="132"/>
      <c r="M408" s="294" t="s">
        <v>2422</v>
      </c>
      <c r="N408" s="294"/>
      <c r="O408" s="294">
        <v>21.6</v>
      </c>
      <c r="P408" s="300"/>
      <c r="Q408" s="292">
        <v>481766.40000000002</v>
      </c>
      <c r="R408" s="292"/>
      <c r="S408" s="292"/>
      <c r="T408" s="292"/>
      <c r="U408" s="292"/>
      <c r="V408" s="292"/>
      <c r="W408" s="292"/>
      <c r="X408" s="294" t="s">
        <v>2421</v>
      </c>
      <c r="Y408" s="294" t="s">
        <v>1791</v>
      </c>
    </row>
    <row r="409" spans="1:25" ht="51" x14ac:dyDescent="0.25">
      <c r="A409" s="97">
        <f t="shared" si="7"/>
        <v>408</v>
      </c>
      <c r="B409" s="191"/>
      <c r="C409" s="191" t="s">
        <v>1652</v>
      </c>
      <c r="D409" s="294" t="s">
        <v>1787</v>
      </c>
      <c r="E409" s="259" t="s">
        <v>7896</v>
      </c>
      <c r="F409" s="265" t="s">
        <v>2424</v>
      </c>
      <c r="G409" s="294" t="s">
        <v>2426</v>
      </c>
      <c r="H409" s="294"/>
      <c r="I409" s="294"/>
      <c r="J409" s="294" t="s">
        <v>7879</v>
      </c>
      <c r="K409" s="132" t="s">
        <v>2064</v>
      </c>
      <c r="L409" s="132"/>
      <c r="M409" s="294" t="s">
        <v>2425</v>
      </c>
      <c r="N409" s="294"/>
      <c r="O409" s="294">
        <v>35.200000000000003</v>
      </c>
      <c r="P409" s="300"/>
      <c r="Q409" s="292">
        <v>785100.80000000005</v>
      </c>
      <c r="R409" s="292"/>
      <c r="S409" s="292"/>
      <c r="T409" s="292"/>
      <c r="U409" s="292"/>
      <c r="V409" s="292"/>
      <c r="W409" s="292"/>
      <c r="X409" s="294" t="s">
        <v>2421</v>
      </c>
      <c r="Y409" s="294" t="s">
        <v>1791</v>
      </c>
    </row>
    <row r="410" spans="1:25" ht="51" x14ac:dyDescent="0.25">
      <c r="A410" s="97">
        <f t="shared" si="7"/>
        <v>409</v>
      </c>
      <c r="B410" s="191"/>
      <c r="C410" s="191" t="s">
        <v>1652</v>
      </c>
      <c r="D410" s="294" t="s">
        <v>1787</v>
      </c>
      <c r="E410" s="259" t="s">
        <v>7896</v>
      </c>
      <c r="F410" s="265" t="s">
        <v>1854</v>
      </c>
      <c r="G410" s="294" t="s">
        <v>1857</v>
      </c>
      <c r="H410" s="294"/>
      <c r="I410" s="294"/>
      <c r="J410" s="294" t="s">
        <v>7879</v>
      </c>
      <c r="K410" s="132" t="s">
        <v>1805</v>
      </c>
      <c r="L410" s="132"/>
      <c r="M410" s="294" t="s">
        <v>1856</v>
      </c>
      <c r="N410" s="294"/>
      <c r="O410" s="294">
        <v>11.6</v>
      </c>
      <c r="P410" s="300"/>
      <c r="Q410" s="292">
        <v>258726.39999999999</v>
      </c>
      <c r="R410" s="292"/>
      <c r="S410" s="292"/>
      <c r="T410" s="292"/>
      <c r="U410" s="292"/>
      <c r="V410" s="292"/>
      <c r="W410" s="292"/>
      <c r="X410" s="294" t="s">
        <v>1855</v>
      </c>
      <c r="Y410" s="294" t="s">
        <v>1791</v>
      </c>
    </row>
    <row r="411" spans="1:25" ht="51" x14ac:dyDescent="0.25">
      <c r="A411" s="97">
        <f t="shared" si="7"/>
        <v>410</v>
      </c>
      <c r="B411" s="191"/>
      <c r="C411" s="191" t="s">
        <v>1652</v>
      </c>
      <c r="D411" s="294" t="s">
        <v>1787</v>
      </c>
      <c r="E411" s="259" t="s">
        <v>7896</v>
      </c>
      <c r="F411" s="265" t="s">
        <v>1858</v>
      </c>
      <c r="G411" s="294" t="s">
        <v>1860</v>
      </c>
      <c r="H411" s="294"/>
      <c r="I411" s="294"/>
      <c r="J411" s="294" t="s">
        <v>7879</v>
      </c>
      <c r="K411" s="132" t="s">
        <v>1805</v>
      </c>
      <c r="L411" s="132"/>
      <c r="M411" s="294" t="s">
        <v>1859</v>
      </c>
      <c r="N411" s="294"/>
      <c r="O411" s="294">
        <v>11.8</v>
      </c>
      <c r="P411" s="300"/>
      <c r="Q411" s="292">
        <v>263187.20000000001</v>
      </c>
      <c r="R411" s="292"/>
      <c r="S411" s="292"/>
      <c r="T411" s="292"/>
      <c r="U411" s="292"/>
      <c r="V411" s="292"/>
      <c r="W411" s="292"/>
      <c r="X411" s="294" t="s">
        <v>1855</v>
      </c>
      <c r="Y411" s="294" t="s">
        <v>1791</v>
      </c>
    </row>
    <row r="412" spans="1:25" ht="51" x14ac:dyDescent="0.25">
      <c r="A412" s="97">
        <f t="shared" si="7"/>
        <v>411</v>
      </c>
      <c r="B412" s="191"/>
      <c r="C412" s="191" t="s">
        <v>1652</v>
      </c>
      <c r="D412" s="294" t="s">
        <v>1787</v>
      </c>
      <c r="E412" s="259" t="s">
        <v>7896</v>
      </c>
      <c r="F412" s="265" t="s">
        <v>1861</v>
      </c>
      <c r="G412" s="294" t="s">
        <v>1863</v>
      </c>
      <c r="H412" s="294"/>
      <c r="I412" s="294"/>
      <c r="J412" s="294" t="s">
        <v>7879</v>
      </c>
      <c r="K412" s="132" t="s">
        <v>1805</v>
      </c>
      <c r="L412" s="132"/>
      <c r="M412" s="294" t="s">
        <v>1862</v>
      </c>
      <c r="N412" s="294"/>
      <c r="O412" s="294">
        <v>22.5</v>
      </c>
      <c r="P412" s="300"/>
      <c r="Q412" s="292">
        <v>501840</v>
      </c>
      <c r="R412" s="292"/>
      <c r="S412" s="292"/>
      <c r="T412" s="292"/>
      <c r="U412" s="292"/>
      <c r="V412" s="292"/>
      <c r="W412" s="292"/>
      <c r="X412" s="294" t="s">
        <v>1855</v>
      </c>
      <c r="Y412" s="294" t="s">
        <v>1791</v>
      </c>
    </row>
    <row r="413" spans="1:25" ht="51" x14ac:dyDescent="0.25">
      <c r="A413" s="97">
        <f t="shared" si="7"/>
        <v>412</v>
      </c>
      <c r="B413" s="191"/>
      <c r="C413" s="191" t="s">
        <v>1652</v>
      </c>
      <c r="D413" s="294" t="s">
        <v>1787</v>
      </c>
      <c r="E413" s="259" t="s">
        <v>7896</v>
      </c>
      <c r="F413" s="265" t="s">
        <v>1864</v>
      </c>
      <c r="G413" s="294" t="s">
        <v>1866</v>
      </c>
      <c r="H413" s="294"/>
      <c r="I413" s="294"/>
      <c r="J413" s="294" t="s">
        <v>7879</v>
      </c>
      <c r="K413" s="132" t="s">
        <v>1805</v>
      </c>
      <c r="L413" s="132"/>
      <c r="M413" s="294" t="s">
        <v>1865</v>
      </c>
      <c r="N413" s="294"/>
      <c r="O413" s="294">
        <v>23.1</v>
      </c>
      <c r="P413" s="300"/>
      <c r="Q413" s="292">
        <v>515222.4</v>
      </c>
      <c r="R413" s="292"/>
      <c r="S413" s="292"/>
      <c r="T413" s="292"/>
      <c r="U413" s="292"/>
      <c r="V413" s="292"/>
      <c r="W413" s="292"/>
      <c r="X413" s="294" t="s">
        <v>1855</v>
      </c>
      <c r="Y413" s="294" t="s">
        <v>1791</v>
      </c>
    </row>
    <row r="414" spans="1:25" ht="63.75" x14ac:dyDescent="0.25">
      <c r="A414" s="97">
        <f t="shared" si="7"/>
        <v>413</v>
      </c>
      <c r="B414" s="191"/>
      <c r="C414" s="191" t="s">
        <v>1652</v>
      </c>
      <c r="D414" s="294" t="s">
        <v>1787</v>
      </c>
      <c r="E414" s="259" t="s">
        <v>7896</v>
      </c>
      <c r="F414" s="265" t="s">
        <v>1868</v>
      </c>
      <c r="G414" s="294" t="s">
        <v>8007</v>
      </c>
      <c r="H414" s="294"/>
      <c r="I414" s="294"/>
      <c r="J414" s="294" t="s">
        <v>7879</v>
      </c>
      <c r="K414" s="132" t="s">
        <v>1867</v>
      </c>
      <c r="L414" s="132"/>
      <c r="M414" s="294" t="s">
        <v>1869</v>
      </c>
      <c r="N414" s="294"/>
      <c r="O414" s="294">
        <v>11.5</v>
      </c>
      <c r="P414" s="300"/>
      <c r="Q414" s="292">
        <v>256496</v>
      </c>
      <c r="R414" s="292"/>
      <c r="S414" s="292"/>
      <c r="T414" s="292"/>
      <c r="U414" s="292"/>
      <c r="V414" s="292"/>
      <c r="W414" s="292"/>
      <c r="X414" s="294" t="s">
        <v>1855</v>
      </c>
      <c r="Y414" s="294" t="s">
        <v>1791</v>
      </c>
    </row>
    <row r="415" spans="1:25" ht="51" x14ac:dyDescent="0.25">
      <c r="A415" s="97">
        <f t="shared" si="7"/>
        <v>414</v>
      </c>
      <c r="B415" s="191"/>
      <c r="C415" s="191" t="s">
        <v>1652</v>
      </c>
      <c r="D415" s="294" t="s">
        <v>1787</v>
      </c>
      <c r="E415" s="259" t="s">
        <v>7896</v>
      </c>
      <c r="F415" s="265" t="s">
        <v>1870</v>
      </c>
      <c r="G415" s="294" t="s">
        <v>1872</v>
      </c>
      <c r="H415" s="294"/>
      <c r="I415" s="294"/>
      <c r="J415" s="294" t="s">
        <v>7879</v>
      </c>
      <c r="K415" s="132" t="s">
        <v>1805</v>
      </c>
      <c r="L415" s="132"/>
      <c r="M415" s="294" t="s">
        <v>1871</v>
      </c>
      <c r="N415" s="294"/>
      <c r="O415" s="294">
        <v>11.4</v>
      </c>
      <c r="P415" s="300"/>
      <c r="Q415" s="292">
        <v>254265.60000000001</v>
      </c>
      <c r="R415" s="292"/>
      <c r="S415" s="292"/>
      <c r="T415" s="292"/>
      <c r="U415" s="292"/>
      <c r="V415" s="292"/>
      <c r="W415" s="292"/>
      <c r="X415" s="294" t="s">
        <v>1855</v>
      </c>
      <c r="Y415" s="294" t="s">
        <v>1791</v>
      </c>
    </row>
    <row r="416" spans="1:25" ht="51" x14ac:dyDescent="0.25">
      <c r="A416" s="97">
        <f t="shared" si="7"/>
        <v>415</v>
      </c>
      <c r="B416" s="191"/>
      <c r="C416" s="191" t="s">
        <v>1652</v>
      </c>
      <c r="D416" s="294" t="s">
        <v>1787</v>
      </c>
      <c r="E416" s="259" t="s">
        <v>7896</v>
      </c>
      <c r="F416" s="265" t="s">
        <v>1990</v>
      </c>
      <c r="G416" s="294" t="s">
        <v>3874</v>
      </c>
      <c r="H416" s="294"/>
      <c r="I416" s="294"/>
      <c r="J416" s="294" t="s">
        <v>7879</v>
      </c>
      <c r="K416" s="132" t="s">
        <v>1989</v>
      </c>
      <c r="L416" s="132"/>
      <c r="M416" s="294" t="s">
        <v>3875</v>
      </c>
      <c r="N416" s="294"/>
      <c r="O416" s="294">
        <v>41.1</v>
      </c>
      <c r="P416" s="300"/>
      <c r="Q416" s="292">
        <v>104912</v>
      </c>
      <c r="R416" s="292"/>
      <c r="S416" s="292"/>
      <c r="T416" s="292"/>
      <c r="U416" s="292"/>
      <c r="V416" s="292"/>
      <c r="W416" s="292"/>
      <c r="X416" s="294" t="s">
        <v>1991</v>
      </c>
      <c r="Y416" s="294" t="s">
        <v>1791</v>
      </c>
    </row>
    <row r="417" spans="1:25" ht="51" x14ac:dyDescent="0.25">
      <c r="A417" s="97">
        <f t="shared" si="7"/>
        <v>416</v>
      </c>
      <c r="B417" s="191"/>
      <c r="C417" s="191" t="s">
        <v>1652</v>
      </c>
      <c r="D417" s="294" t="s">
        <v>1787</v>
      </c>
      <c r="E417" s="259" t="s">
        <v>7896</v>
      </c>
      <c r="F417" s="265" t="s">
        <v>2780</v>
      </c>
      <c r="G417" s="258" t="s">
        <v>4009</v>
      </c>
      <c r="H417" s="258"/>
      <c r="I417" s="258"/>
      <c r="J417" s="294" t="s">
        <v>7879</v>
      </c>
      <c r="K417" s="132" t="s">
        <v>2092</v>
      </c>
      <c r="L417" s="132"/>
      <c r="M417" s="294" t="s">
        <v>4236</v>
      </c>
      <c r="N417" s="294"/>
      <c r="O417" s="294">
        <v>36.700000000000003</v>
      </c>
      <c r="P417" s="300"/>
      <c r="Q417" s="292">
        <v>818556.8</v>
      </c>
      <c r="R417" s="292"/>
      <c r="S417" s="292"/>
      <c r="T417" s="292"/>
      <c r="U417" s="292"/>
      <c r="V417" s="292"/>
      <c r="W417" s="292"/>
      <c r="X417" s="294" t="s">
        <v>2781</v>
      </c>
      <c r="Y417" s="294" t="s">
        <v>1791</v>
      </c>
    </row>
    <row r="418" spans="1:25" ht="51" x14ac:dyDescent="0.25">
      <c r="A418" s="97">
        <f t="shared" si="7"/>
        <v>417</v>
      </c>
      <c r="B418" s="191"/>
      <c r="C418" s="191" t="s">
        <v>1652</v>
      </c>
      <c r="D418" s="294" t="s">
        <v>1787</v>
      </c>
      <c r="E418" s="259" t="s">
        <v>7896</v>
      </c>
      <c r="F418" s="265" t="s">
        <v>2767</v>
      </c>
      <c r="G418" s="258" t="s">
        <v>4004</v>
      </c>
      <c r="H418" s="258"/>
      <c r="I418" s="258"/>
      <c r="J418" s="294" t="s">
        <v>7879</v>
      </c>
      <c r="K418" s="132" t="s">
        <v>2092</v>
      </c>
      <c r="L418" s="132"/>
      <c r="M418" s="294" t="s">
        <v>4231</v>
      </c>
      <c r="N418" s="294"/>
      <c r="O418" s="294">
        <v>28</v>
      </c>
      <c r="P418" s="300"/>
      <c r="Q418" s="292">
        <v>624512</v>
      </c>
      <c r="R418" s="292"/>
      <c r="S418" s="292"/>
      <c r="T418" s="292"/>
      <c r="U418" s="292"/>
      <c r="V418" s="292"/>
      <c r="W418" s="292"/>
      <c r="X418" s="294" t="s">
        <v>2768</v>
      </c>
      <c r="Y418" s="294" t="s">
        <v>1807</v>
      </c>
    </row>
    <row r="419" spans="1:25" ht="51" x14ac:dyDescent="0.25">
      <c r="A419" s="97">
        <f t="shared" si="7"/>
        <v>418</v>
      </c>
      <c r="B419" s="191"/>
      <c r="C419" s="191" t="s">
        <v>1652</v>
      </c>
      <c r="D419" s="294" t="s">
        <v>1787</v>
      </c>
      <c r="E419" s="259" t="s">
        <v>7896</v>
      </c>
      <c r="F419" s="265" t="s">
        <v>3805</v>
      </c>
      <c r="G419" s="294" t="s">
        <v>3808</v>
      </c>
      <c r="H419" s="294"/>
      <c r="I419" s="294"/>
      <c r="J419" s="294" t="s">
        <v>7879</v>
      </c>
      <c r="K419" s="132" t="s">
        <v>2633</v>
      </c>
      <c r="L419" s="132"/>
      <c r="M419" s="294" t="s">
        <v>3807</v>
      </c>
      <c r="N419" s="294"/>
      <c r="O419" s="64">
        <v>41.1</v>
      </c>
      <c r="P419" s="300"/>
      <c r="Q419" s="65">
        <v>916694.4</v>
      </c>
      <c r="R419" s="65"/>
      <c r="S419" s="65"/>
      <c r="T419" s="65"/>
      <c r="U419" s="65"/>
      <c r="V419" s="65"/>
      <c r="W419" s="65"/>
      <c r="X419" s="294" t="s">
        <v>3806</v>
      </c>
      <c r="Y419" s="294" t="s">
        <v>1791</v>
      </c>
    </row>
    <row r="420" spans="1:25" ht="51" x14ac:dyDescent="0.25">
      <c r="A420" s="97">
        <f t="shared" si="7"/>
        <v>419</v>
      </c>
      <c r="B420" s="191"/>
      <c r="C420" s="191" t="s">
        <v>1652</v>
      </c>
      <c r="D420" s="294" t="s">
        <v>1787</v>
      </c>
      <c r="E420" s="259" t="s">
        <v>7896</v>
      </c>
      <c r="F420" s="265" t="s">
        <v>2619</v>
      </c>
      <c r="G420" s="294" t="s">
        <v>8008</v>
      </c>
      <c r="H420" s="294"/>
      <c r="I420" s="294"/>
      <c r="J420" s="294" t="s">
        <v>7879</v>
      </c>
      <c r="K420" s="132" t="s">
        <v>2609</v>
      </c>
      <c r="L420" s="132"/>
      <c r="M420" s="294" t="s">
        <v>8009</v>
      </c>
      <c r="N420" s="294"/>
      <c r="O420" s="294">
        <v>41.2</v>
      </c>
      <c r="P420" s="300"/>
      <c r="Q420" s="292">
        <v>918924.80000000005</v>
      </c>
      <c r="R420" s="292"/>
      <c r="S420" s="292"/>
      <c r="T420" s="292"/>
      <c r="U420" s="292"/>
      <c r="V420" s="292"/>
      <c r="W420" s="292"/>
      <c r="X420" s="294" t="s">
        <v>2620</v>
      </c>
      <c r="Y420" s="294" t="s">
        <v>1791</v>
      </c>
    </row>
    <row r="421" spans="1:25" ht="51" x14ac:dyDescent="0.25">
      <c r="A421" s="97">
        <f t="shared" si="7"/>
        <v>420</v>
      </c>
      <c r="B421" s="191"/>
      <c r="C421" s="191" t="s">
        <v>1652</v>
      </c>
      <c r="D421" s="294" t="s">
        <v>1787</v>
      </c>
      <c r="E421" s="259" t="s">
        <v>7896</v>
      </c>
      <c r="F421" s="265" t="s">
        <v>3800</v>
      </c>
      <c r="G421" s="294" t="s">
        <v>4124</v>
      </c>
      <c r="H421" s="294"/>
      <c r="I421" s="294"/>
      <c r="J421" s="294" t="s">
        <v>7879</v>
      </c>
      <c r="K421" s="132" t="s">
        <v>2226</v>
      </c>
      <c r="L421" s="132"/>
      <c r="M421" s="294" t="s">
        <v>4357</v>
      </c>
      <c r="N421" s="294"/>
      <c r="O421" s="64">
        <v>41</v>
      </c>
      <c r="P421" s="300"/>
      <c r="Q421" s="65">
        <v>860959</v>
      </c>
      <c r="R421" s="65"/>
      <c r="S421" s="65"/>
      <c r="T421" s="65"/>
      <c r="U421" s="65"/>
      <c r="V421" s="65"/>
      <c r="W421" s="65"/>
      <c r="X421" s="294" t="s">
        <v>3801</v>
      </c>
      <c r="Y421" s="294" t="s">
        <v>1791</v>
      </c>
    </row>
    <row r="422" spans="1:25" ht="51" x14ac:dyDescent="0.25">
      <c r="A422" s="97">
        <f t="shared" si="7"/>
        <v>421</v>
      </c>
      <c r="B422" s="191"/>
      <c r="C422" s="191" t="s">
        <v>1652</v>
      </c>
      <c r="D422" s="294" t="s">
        <v>1787</v>
      </c>
      <c r="E422" s="259" t="s">
        <v>7896</v>
      </c>
      <c r="F422" s="265" t="s">
        <v>3802</v>
      </c>
      <c r="G422" s="294" t="s">
        <v>3804</v>
      </c>
      <c r="H422" s="294"/>
      <c r="I422" s="294"/>
      <c r="J422" s="294" t="s">
        <v>7879</v>
      </c>
      <c r="K422" s="132" t="s">
        <v>2633</v>
      </c>
      <c r="L422" s="132"/>
      <c r="M422" s="294" t="s">
        <v>3803</v>
      </c>
      <c r="N422" s="294"/>
      <c r="O422" s="64">
        <v>40.9</v>
      </c>
      <c r="P422" s="300"/>
      <c r="Q422" s="65">
        <v>912233.6</v>
      </c>
      <c r="R422" s="65"/>
      <c r="S422" s="65"/>
      <c r="T422" s="65"/>
      <c r="U422" s="65"/>
      <c r="V422" s="65"/>
      <c r="W422" s="65"/>
      <c r="X422" s="294" t="s">
        <v>3801</v>
      </c>
      <c r="Y422" s="294" t="s">
        <v>1791</v>
      </c>
    </row>
    <row r="423" spans="1:25" ht="51" x14ac:dyDescent="0.25">
      <c r="A423" s="97">
        <f t="shared" si="7"/>
        <v>422</v>
      </c>
      <c r="B423" s="191"/>
      <c r="C423" s="191" t="s">
        <v>1652</v>
      </c>
      <c r="D423" s="294" t="s">
        <v>1787</v>
      </c>
      <c r="E423" s="259" t="s">
        <v>7896</v>
      </c>
      <c r="F423" s="279" t="s">
        <v>3809</v>
      </c>
      <c r="G423" s="294" t="s">
        <v>3812</v>
      </c>
      <c r="H423" s="294"/>
      <c r="I423" s="294"/>
      <c r="J423" s="294" t="s">
        <v>7879</v>
      </c>
      <c r="K423" s="132" t="s">
        <v>1992</v>
      </c>
      <c r="L423" s="132"/>
      <c r="M423" s="294" t="s">
        <v>3811</v>
      </c>
      <c r="N423" s="294"/>
      <c r="O423" s="38">
        <v>41</v>
      </c>
      <c r="P423" s="300"/>
      <c r="Q423" s="292">
        <v>760550</v>
      </c>
      <c r="R423" s="292"/>
      <c r="S423" s="292"/>
      <c r="T423" s="292"/>
      <c r="U423" s="292"/>
      <c r="V423" s="292"/>
      <c r="W423" s="292"/>
      <c r="X423" s="294" t="s">
        <v>3810</v>
      </c>
      <c r="Y423" s="294" t="s">
        <v>1791</v>
      </c>
    </row>
    <row r="424" spans="1:25" ht="51" x14ac:dyDescent="0.25">
      <c r="A424" s="97">
        <f t="shared" si="7"/>
        <v>423</v>
      </c>
      <c r="B424" s="191"/>
      <c r="C424" s="191" t="s">
        <v>1652</v>
      </c>
      <c r="D424" s="294" t="s">
        <v>1787</v>
      </c>
      <c r="E424" s="259" t="s">
        <v>7896</v>
      </c>
      <c r="F424" s="265" t="s">
        <v>2682</v>
      </c>
      <c r="G424" s="294" t="s">
        <v>2685</v>
      </c>
      <c r="H424" s="294"/>
      <c r="I424" s="294"/>
      <c r="J424" s="294" t="s">
        <v>7879</v>
      </c>
      <c r="K424" s="132" t="s">
        <v>2212</v>
      </c>
      <c r="L424" s="132"/>
      <c r="M424" s="294" t="s">
        <v>2684</v>
      </c>
      <c r="N424" s="294"/>
      <c r="O424" s="294">
        <v>42.9</v>
      </c>
      <c r="P424" s="300"/>
      <c r="Q424" s="292">
        <v>795795</v>
      </c>
      <c r="R424" s="292"/>
      <c r="S424" s="292"/>
      <c r="T424" s="292"/>
      <c r="U424" s="292"/>
      <c r="V424" s="292"/>
      <c r="W424" s="292"/>
      <c r="X424" s="294" t="s">
        <v>2683</v>
      </c>
      <c r="Y424" s="294" t="s">
        <v>1791</v>
      </c>
    </row>
    <row r="425" spans="1:25" ht="51" x14ac:dyDescent="0.25">
      <c r="A425" s="97">
        <f t="shared" si="7"/>
        <v>424</v>
      </c>
      <c r="B425" s="191"/>
      <c r="C425" s="191" t="s">
        <v>1652</v>
      </c>
      <c r="D425" s="294" t="s">
        <v>1787</v>
      </c>
      <c r="E425" s="259" t="s">
        <v>7896</v>
      </c>
      <c r="F425" s="265" t="s">
        <v>2566</v>
      </c>
      <c r="G425" s="294" t="s">
        <v>2568</v>
      </c>
      <c r="H425" s="294"/>
      <c r="I425" s="294"/>
      <c r="J425" s="294" t="s">
        <v>7879</v>
      </c>
      <c r="K425" s="132" t="s">
        <v>2498</v>
      </c>
      <c r="L425" s="132"/>
      <c r="M425" s="294" t="s">
        <v>2567</v>
      </c>
      <c r="N425" s="294"/>
      <c r="O425" s="294">
        <v>50.3</v>
      </c>
      <c r="P425" s="300"/>
      <c r="Q425" s="292">
        <v>1025114</v>
      </c>
      <c r="R425" s="292"/>
      <c r="S425" s="292"/>
      <c r="T425" s="292"/>
      <c r="U425" s="292"/>
      <c r="V425" s="292"/>
      <c r="W425" s="292"/>
      <c r="X425" s="294" t="s">
        <v>2570</v>
      </c>
      <c r="Y425" s="294" t="s">
        <v>1791</v>
      </c>
    </row>
    <row r="426" spans="1:25" ht="51" x14ac:dyDescent="0.25">
      <c r="A426" s="97">
        <f t="shared" si="7"/>
        <v>425</v>
      </c>
      <c r="B426" s="191"/>
      <c r="C426" s="191" t="s">
        <v>1652</v>
      </c>
      <c r="D426" s="294" t="s">
        <v>1787</v>
      </c>
      <c r="E426" s="259" t="s">
        <v>7896</v>
      </c>
      <c r="F426" s="265" t="s">
        <v>2569</v>
      </c>
      <c r="G426" s="294" t="s">
        <v>2572</v>
      </c>
      <c r="H426" s="294"/>
      <c r="I426" s="294"/>
      <c r="J426" s="294" t="s">
        <v>7879</v>
      </c>
      <c r="K426" s="132" t="s">
        <v>2498</v>
      </c>
      <c r="L426" s="132"/>
      <c r="M426" s="294" t="s">
        <v>2571</v>
      </c>
      <c r="N426" s="294"/>
      <c r="O426" s="294">
        <v>40</v>
      </c>
      <c r="P426" s="300"/>
      <c r="Q426" s="292">
        <v>815200</v>
      </c>
      <c r="R426" s="292"/>
      <c r="S426" s="292"/>
      <c r="T426" s="292"/>
      <c r="U426" s="292"/>
      <c r="V426" s="292"/>
      <c r="W426" s="292"/>
      <c r="X426" s="294" t="s">
        <v>2570</v>
      </c>
      <c r="Y426" s="294" t="s">
        <v>1791</v>
      </c>
    </row>
    <row r="427" spans="1:25" ht="51" x14ac:dyDescent="0.25">
      <c r="A427" s="97">
        <f t="shared" si="7"/>
        <v>426</v>
      </c>
      <c r="B427" s="191"/>
      <c r="C427" s="191" t="s">
        <v>1652</v>
      </c>
      <c r="D427" s="294" t="s">
        <v>1787</v>
      </c>
      <c r="E427" s="259" t="s">
        <v>7896</v>
      </c>
      <c r="F427" s="265" t="s">
        <v>2782</v>
      </c>
      <c r="G427" s="258" t="s">
        <v>4010</v>
      </c>
      <c r="H427" s="258"/>
      <c r="I427" s="258"/>
      <c r="J427" s="294" t="s">
        <v>7879</v>
      </c>
      <c r="K427" s="132" t="s">
        <v>2092</v>
      </c>
      <c r="L427" s="132"/>
      <c r="M427" s="294" t="s">
        <v>4237</v>
      </c>
      <c r="N427" s="294"/>
      <c r="O427" s="294">
        <v>49.6</v>
      </c>
      <c r="P427" s="300"/>
      <c r="Q427" s="292">
        <v>1106278.3999999999</v>
      </c>
      <c r="R427" s="292"/>
      <c r="S427" s="292"/>
      <c r="T427" s="292"/>
      <c r="U427" s="292"/>
      <c r="V427" s="292"/>
      <c r="W427" s="292"/>
      <c r="X427" s="294" t="s">
        <v>2783</v>
      </c>
      <c r="Y427" s="294" t="s">
        <v>1791</v>
      </c>
    </row>
    <row r="428" spans="1:25" ht="48.75" customHeight="1" x14ac:dyDescent="0.25">
      <c r="A428" s="97">
        <f t="shared" si="7"/>
        <v>427</v>
      </c>
      <c r="B428" s="191"/>
      <c r="C428" s="191" t="s">
        <v>1652</v>
      </c>
      <c r="D428" s="294" t="s">
        <v>1787</v>
      </c>
      <c r="E428" s="259" t="s">
        <v>7896</v>
      </c>
      <c r="F428" s="265" t="s">
        <v>3100</v>
      </c>
      <c r="G428" s="294" t="s">
        <v>3103</v>
      </c>
      <c r="H428" s="294"/>
      <c r="I428" s="294"/>
      <c r="J428" s="294" t="s">
        <v>7879</v>
      </c>
      <c r="K428" s="279" t="s">
        <v>1793</v>
      </c>
      <c r="L428" s="279"/>
      <c r="M428" s="294" t="s">
        <v>3102</v>
      </c>
      <c r="N428" s="294"/>
      <c r="O428" s="294">
        <v>53.8</v>
      </c>
      <c r="P428" s="300"/>
      <c r="Q428" s="292">
        <v>1199955.2</v>
      </c>
      <c r="R428" s="292"/>
      <c r="S428" s="292"/>
      <c r="T428" s="292"/>
      <c r="U428" s="292"/>
      <c r="V428" s="292"/>
      <c r="W428" s="292"/>
      <c r="X428" s="294" t="s">
        <v>3101</v>
      </c>
      <c r="Y428" s="294" t="s">
        <v>1791</v>
      </c>
    </row>
    <row r="429" spans="1:25" ht="45" customHeight="1" x14ac:dyDescent="0.25">
      <c r="A429" s="97">
        <f t="shared" si="7"/>
        <v>428</v>
      </c>
      <c r="B429" s="191"/>
      <c r="C429" s="191" t="s">
        <v>1652</v>
      </c>
      <c r="D429" s="294" t="s">
        <v>1787</v>
      </c>
      <c r="E429" s="259" t="s">
        <v>7896</v>
      </c>
      <c r="F429" s="265" t="s">
        <v>2841</v>
      </c>
      <c r="G429" s="294" t="s">
        <v>2844</v>
      </c>
      <c r="H429" s="294"/>
      <c r="I429" s="294"/>
      <c r="J429" s="294" t="s">
        <v>7879</v>
      </c>
      <c r="K429" s="132" t="s">
        <v>2751</v>
      </c>
      <c r="L429" s="132"/>
      <c r="M429" s="294" t="s">
        <v>2843</v>
      </c>
      <c r="N429" s="294"/>
      <c r="O429" s="294">
        <v>52.4</v>
      </c>
      <c r="P429" s="300"/>
      <c r="Q429" s="292">
        <v>1067912</v>
      </c>
      <c r="R429" s="292"/>
      <c r="S429" s="292"/>
      <c r="T429" s="292"/>
      <c r="U429" s="292"/>
      <c r="V429" s="292"/>
      <c r="W429" s="292"/>
      <c r="X429" s="294" t="s">
        <v>2842</v>
      </c>
      <c r="Y429" s="294" t="s">
        <v>1791</v>
      </c>
    </row>
    <row r="430" spans="1:25" ht="54" customHeight="1" x14ac:dyDescent="0.25">
      <c r="A430" s="97">
        <f t="shared" si="7"/>
        <v>429</v>
      </c>
      <c r="B430" s="191"/>
      <c r="C430" s="191" t="s">
        <v>1652</v>
      </c>
      <c r="D430" s="294" t="s">
        <v>1787</v>
      </c>
      <c r="E430" s="259" t="s">
        <v>7896</v>
      </c>
      <c r="F430" s="279" t="s">
        <v>1964</v>
      </c>
      <c r="G430" s="294" t="s">
        <v>3860</v>
      </c>
      <c r="H430" s="294"/>
      <c r="I430" s="294"/>
      <c r="J430" s="294" t="s">
        <v>7879</v>
      </c>
      <c r="K430" s="279" t="s">
        <v>8010</v>
      </c>
      <c r="L430" s="279"/>
      <c r="M430" s="294" t="s">
        <v>3861</v>
      </c>
      <c r="N430" s="294"/>
      <c r="O430" s="59">
        <v>26</v>
      </c>
      <c r="P430" s="300"/>
      <c r="Q430" s="292">
        <v>482300</v>
      </c>
      <c r="R430" s="292"/>
      <c r="S430" s="292"/>
      <c r="T430" s="292"/>
      <c r="U430" s="292"/>
      <c r="V430" s="292"/>
      <c r="W430" s="292"/>
      <c r="X430" s="294" t="s">
        <v>1965</v>
      </c>
      <c r="Y430" s="294" t="s">
        <v>1791</v>
      </c>
    </row>
    <row r="431" spans="1:25" ht="76.5" x14ac:dyDescent="0.25">
      <c r="A431" s="97">
        <f t="shared" si="7"/>
        <v>430</v>
      </c>
      <c r="B431" s="191"/>
      <c r="C431" s="191" t="s">
        <v>1652</v>
      </c>
      <c r="D431" s="294" t="s">
        <v>1787</v>
      </c>
      <c r="E431" s="259" t="s">
        <v>7896</v>
      </c>
      <c r="F431" s="265" t="s">
        <v>1904</v>
      </c>
      <c r="G431" s="294" t="s">
        <v>3843</v>
      </c>
      <c r="H431" s="294"/>
      <c r="I431" s="294"/>
      <c r="J431" s="294" t="s">
        <v>7879</v>
      </c>
      <c r="K431" s="132" t="s">
        <v>1903</v>
      </c>
      <c r="L431" s="132"/>
      <c r="M431" s="294" t="s">
        <v>3835</v>
      </c>
      <c r="N431" s="294"/>
      <c r="O431" s="294">
        <v>37.5</v>
      </c>
      <c r="P431" s="300"/>
      <c r="Q431" s="292">
        <v>787482.5</v>
      </c>
      <c r="R431" s="292"/>
      <c r="S431" s="292"/>
      <c r="T431" s="292"/>
      <c r="U431" s="292"/>
      <c r="V431" s="292"/>
      <c r="W431" s="292"/>
      <c r="X431" s="294" t="s">
        <v>1905</v>
      </c>
      <c r="Y431" s="47" t="s">
        <v>1791</v>
      </c>
    </row>
    <row r="432" spans="1:25" ht="51" x14ac:dyDescent="0.25">
      <c r="A432" s="97">
        <f t="shared" si="7"/>
        <v>431</v>
      </c>
      <c r="B432" s="191"/>
      <c r="C432" s="191" t="s">
        <v>1652</v>
      </c>
      <c r="D432" s="294" t="s">
        <v>1787</v>
      </c>
      <c r="E432" s="259" t="s">
        <v>7896</v>
      </c>
      <c r="F432" s="265" t="s">
        <v>1906</v>
      </c>
      <c r="G432" s="294" t="s">
        <v>8011</v>
      </c>
      <c r="H432" s="294"/>
      <c r="I432" s="294"/>
      <c r="J432" s="294" t="s">
        <v>7879</v>
      </c>
      <c r="K432" s="132" t="s">
        <v>1898</v>
      </c>
      <c r="L432" s="132"/>
      <c r="M432" s="294" t="s">
        <v>8012</v>
      </c>
      <c r="N432" s="294"/>
      <c r="O432" s="294">
        <v>28.1</v>
      </c>
      <c r="P432" s="300"/>
      <c r="Q432" s="292">
        <v>590071.9</v>
      </c>
      <c r="R432" s="292"/>
      <c r="S432" s="292"/>
      <c r="T432" s="292"/>
      <c r="U432" s="292"/>
      <c r="V432" s="292"/>
      <c r="W432" s="292"/>
      <c r="X432" s="294" t="s">
        <v>1905</v>
      </c>
      <c r="Y432" s="47" t="s">
        <v>1791</v>
      </c>
    </row>
    <row r="433" spans="1:25" ht="51" x14ac:dyDescent="0.25">
      <c r="A433" s="97">
        <f t="shared" si="7"/>
        <v>432</v>
      </c>
      <c r="B433" s="191"/>
      <c r="C433" s="191" t="s">
        <v>1652</v>
      </c>
      <c r="D433" s="294" t="s">
        <v>1787</v>
      </c>
      <c r="E433" s="259" t="s">
        <v>7896</v>
      </c>
      <c r="F433" s="265" t="s">
        <v>1907</v>
      </c>
      <c r="G433" s="294" t="s">
        <v>8013</v>
      </c>
      <c r="H433" s="294"/>
      <c r="I433" s="294"/>
      <c r="J433" s="294" t="s">
        <v>7879</v>
      </c>
      <c r="K433" s="132" t="s">
        <v>1898</v>
      </c>
      <c r="L433" s="132"/>
      <c r="M433" s="294" t="s">
        <v>8014</v>
      </c>
      <c r="N433" s="294"/>
      <c r="O433" s="294">
        <v>37.700000000000003</v>
      </c>
      <c r="P433" s="300"/>
      <c r="Q433" s="292">
        <v>791662.3</v>
      </c>
      <c r="R433" s="292"/>
      <c r="S433" s="292"/>
      <c r="T433" s="292"/>
      <c r="U433" s="292"/>
      <c r="V433" s="292"/>
      <c r="W433" s="292"/>
      <c r="X433" s="294" t="s">
        <v>1905</v>
      </c>
      <c r="Y433" s="294" t="s">
        <v>1791</v>
      </c>
    </row>
    <row r="434" spans="1:25" ht="51" x14ac:dyDescent="0.25">
      <c r="A434" s="97">
        <f t="shared" si="7"/>
        <v>433</v>
      </c>
      <c r="B434" s="191"/>
      <c r="C434" s="191" t="s">
        <v>1652</v>
      </c>
      <c r="D434" s="294" t="s">
        <v>1787</v>
      </c>
      <c r="E434" s="259" t="s">
        <v>7896</v>
      </c>
      <c r="F434" s="265" t="s">
        <v>2428</v>
      </c>
      <c r="G434" s="294" t="s">
        <v>2431</v>
      </c>
      <c r="H434" s="294"/>
      <c r="I434" s="294"/>
      <c r="J434" s="294" t="s">
        <v>7879</v>
      </c>
      <c r="K434" s="132" t="s">
        <v>2427</v>
      </c>
      <c r="L434" s="132"/>
      <c r="M434" s="294" t="s">
        <v>2430</v>
      </c>
      <c r="N434" s="294"/>
      <c r="O434" s="294">
        <v>40.5</v>
      </c>
      <c r="P434" s="300"/>
      <c r="Q434" s="292">
        <v>1399072.5</v>
      </c>
      <c r="R434" s="292"/>
      <c r="S434" s="292"/>
      <c r="T434" s="292"/>
      <c r="U434" s="292"/>
      <c r="V434" s="292"/>
      <c r="W434" s="292"/>
      <c r="X434" s="294" t="s">
        <v>2429</v>
      </c>
      <c r="Y434" s="294" t="s">
        <v>1791</v>
      </c>
    </row>
    <row r="435" spans="1:25" ht="51" x14ac:dyDescent="0.25">
      <c r="A435" s="97">
        <f t="shared" si="7"/>
        <v>434</v>
      </c>
      <c r="B435" s="191"/>
      <c r="C435" s="191" t="s">
        <v>1652</v>
      </c>
      <c r="D435" s="294" t="s">
        <v>1787</v>
      </c>
      <c r="E435" s="259" t="s">
        <v>7896</v>
      </c>
      <c r="F435" s="265" t="s">
        <v>2432</v>
      </c>
      <c r="G435" s="294" t="s">
        <v>2435</v>
      </c>
      <c r="H435" s="294"/>
      <c r="I435" s="294"/>
      <c r="J435" s="294" t="s">
        <v>7879</v>
      </c>
      <c r="K435" s="132" t="s">
        <v>2427</v>
      </c>
      <c r="L435" s="132"/>
      <c r="M435" s="294" t="s">
        <v>2434</v>
      </c>
      <c r="N435" s="294"/>
      <c r="O435" s="294">
        <v>40.5</v>
      </c>
      <c r="P435" s="300"/>
      <c r="Q435" s="292">
        <v>1399072.5</v>
      </c>
      <c r="R435" s="292"/>
      <c r="S435" s="292"/>
      <c r="T435" s="292"/>
      <c r="U435" s="292"/>
      <c r="V435" s="292"/>
      <c r="W435" s="292"/>
      <c r="X435" s="294" t="s">
        <v>2433</v>
      </c>
      <c r="Y435" s="294" t="s">
        <v>1791</v>
      </c>
    </row>
    <row r="436" spans="1:25" ht="51" x14ac:dyDescent="0.25">
      <c r="A436" s="97">
        <f t="shared" si="7"/>
        <v>435</v>
      </c>
      <c r="B436" s="191"/>
      <c r="C436" s="191" t="s">
        <v>1652</v>
      </c>
      <c r="D436" s="294" t="s">
        <v>1787</v>
      </c>
      <c r="E436" s="259" t="s">
        <v>7896</v>
      </c>
      <c r="F436" s="265" t="s">
        <v>2412</v>
      </c>
      <c r="G436" s="294" t="s">
        <v>2415</v>
      </c>
      <c r="H436" s="294"/>
      <c r="I436" s="294"/>
      <c r="J436" s="294" t="s">
        <v>7879</v>
      </c>
      <c r="K436" s="132" t="s">
        <v>2064</v>
      </c>
      <c r="L436" s="132"/>
      <c r="M436" s="294" t="s">
        <v>2414</v>
      </c>
      <c r="N436" s="294"/>
      <c r="O436" s="294">
        <v>41.8</v>
      </c>
      <c r="P436" s="300"/>
      <c r="Q436" s="292">
        <v>932307.2</v>
      </c>
      <c r="R436" s="292"/>
      <c r="S436" s="292"/>
      <c r="T436" s="292"/>
      <c r="U436" s="292"/>
      <c r="V436" s="292"/>
      <c r="W436" s="292"/>
      <c r="X436" s="294" t="s">
        <v>2413</v>
      </c>
      <c r="Y436" s="294" t="s">
        <v>1791</v>
      </c>
    </row>
    <row r="437" spans="1:25" ht="51" x14ac:dyDescent="0.25">
      <c r="A437" s="97">
        <f t="shared" si="7"/>
        <v>436</v>
      </c>
      <c r="B437" s="191"/>
      <c r="C437" s="191" t="s">
        <v>1652</v>
      </c>
      <c r="D437" s="294" t="s">
        <v>1787</v>
      </c>
      <c r="E437" s="259" t="s">
        <v>7896</v>
      </c>
      <c r="F437" s="265" t="s">
        <v>2416</v>
      </c>
      <c r="G437" s="294" t="s">
        <v>2419</v>
      </c>
      <c r="H437" s="294"/>
      <c r="I437" s="294"/>
      <c r="J437" s="294" t="s">
        <v>7879</v>
      </c>
      <c r="K437" s="132" t="s">
        <v>2064</v>
      </c>
      <c r="L437" s="132"/>
      <c r="M437" s="294" t="s">
        <v>2418</v>
      </c>
      <c r="N437" s="294"/>
      <c r="O437" s="294">
        <v>18.899999999999999</v>
      </c>
      <c r="P437" s="300"/>
      <c r="Q437" s="292">
        <v>421545.6</v>
      </c>
      <c r="R437" s="292"/>
      <c r="S437" s="292"/>
      <c r="T437" s="292"/>
      <c r="U437" s="292"/>
      <c r="V437" s="292"/>
      <c r="W437" s="292"/>
      <c r="X437" s="294" t="s">
        <v>2417</v>
      </c>
      <c r="Y437" s="294" t="s">
        <v>1791</v>
      </c>
    </row>
    <row r="438" spans="1:25" ht="51" x14ac:dyDescent="0.25">
      <c r="A438" s="97">
        <f t="shared" si="7"/>
        <v>437</v>
      </c>
      <c r="B438" s="191"/>
      <c r="C438" s="191" t="s">
        <v>1652</v>
      </c>
      <c r="D438" s="294" t="s">
        <v>1787</v>
      </c>
      <c r="E438" s="259" t="s">
        <v>7896</v>
      </c>
      <c r="F438" s="265" t="s">
        <v>2553</v>
      </c>
      <c r="G438" s="294" t="s">
        <v>3964</v>
      </c>
      <c r="H438" s="294"/>
      <c r="I438" s="294"/>
      <c r="J438" s="294" t="s">
        <v>7879</v>
      </c>
      <c r="K438" s="132" t="s">
        <v>2226</v>
      </c>
      <c r="L438" s="132"/>
      <c r="M438" s="294" t="s">
        <v>4192</v>
      </c>
      <c r="N438" s="294"/>
      <c r="O438" s="294">
        <v>36.6</v>
      </c>
      <c r="P438" s="300"/>
      <c r="Q438" s="292">
        <v>768563.4</v>
      </c>
      <c r="R438" s="292"/>
      <c r="S438" s="292"/>
      <c r="T438" s="292"/>
      <c r="U438" s="292"/>
      <c r="V438" s="292"/>
      <c r="W438" s="292"/>
      <c r="X438" s="294" t="s">
        <v>2554</v>
      </c>
      <c r="Y438" s="294" t="s">
        <v>1791</v>
      </c>
    </row>
    <row r="439" spans="1:25" ht="51" x14ac:dyDescent="0.25">
      <c r="A439" s="97">
        <f t="shared" si="7"/>
        <v>438</v>
      </c>
      <c r="B439" s="191"/>
      <c r="C439" s="191" t="s">
        <v>1652</v>
      </c>
      <c r="D439" s="294" t="s">
        <v>1787</v>
      </c>
      <c r="E439" s="259" t="s">
        <v>7896</v>
      </c>
      <c r="F439" s="265" t="s">
        <v>2555</v>
      </c>
      <c r="G439" s="294" t="s">
        <v>2557</v>
      </c>
      <c r="H439" s="294"/>
      <c r="I439" s="294"/>
      <c r="J439" s="294" t="s">
        <v>7879</v>
      </c>
      <c r="K439" s="132" t="s">
        <v>1793</v>
      </c>
      <c r="L439" s="132"/>
      <c r="M439" s="294" t="s">
        <v>2556</v>
      </c>
      <c r="N439" s="294"/>
      <c r="O439" s="294">
        <v>37</v>
      </c>
      <c r="P439" s="300"/>
      <c r="Q439" s="292">
        <v>825248</v>
      </c>
      <c r="R439" s="292"/>
      <c r="S439" s="292"/>
      <c r="T439" s="292"/>
      <c r="U439" s="292"/>
      <c r="V439" s="292"/>
      <c r="W439" s="292"/>
      <c r="X439" s="294" t="s">
        <v>2554</v>
      </c>
      <c r="Y439" s="294" t="s">
        <v>1791</v>
      </c>
    </row>
    <row r="440" spans="1:25" ht="51" x14ac:dyDescent="0.25">
      <c r="A440" s="97">
        <f t="shared" si="7"/>
        <v>439</v>
      </c>
      <c r="B440" s="191"/>
      <c r="C440" s="191" t="s">
        <v>1652</v>
      </c>
      <c r="D440" s="294" t="s">
        <v>1787</v>
      </c>
      <c r="E440" s="259" t="s">
        <v>7896</v>
      </c>
      <c r="F440" s="265" t="s">
        <v>2558</v>
      </c>
      <c r="G440" s="294" t="s">
        <v>2560</v>
      </c>
      <c r="H440" s="294"/>
      <c r="I440" s="294"/>
      <c r="J440" s="294" t="s">
        <v>7879</v>
      </c>
      <c r="K440" s="132" t="s">
        <v>1793</v>
      </c>
      <c r="L440" s="132"/>
      <c r="M440" s="294" t="s">
        <v>2559</v>
      </c>
      <c r="N440" s="294"/>
      <c r="O440" s="294">
        <v>30.9</v>
      </c>
      <c r="P440" s="300"/>
      <c r="Q440" s="292">
        <v>689193.6</v>
      </c>
      <c r="R440" s="292"/>
      <c r="S440" s="292"/>
      <c r="T440" s="292"/>
      <c r="U440" s="292"/>
      <c r="V440" s="292"/>
      <c r="W440" s="292"/>
      <c r="X440" s="294" t="s">
        <v>2554</v>
      </c>
      <c r="Y440" s="294" t="s">
        <v>1791</v>
      </c>
    </row>
    <row r="441" spans="1:25" ht="51" x14ac:dyDescent="0.25">
      <c r="A441" s="97">
        <f t="shared" si="7"/>
        <v>440</v>
      </c>
      <c r="B441" s="191"/>
      <c r="C441" s="191" t="s">
        <v>1652</v>
      </c>
      <c r="D441" s="294" t="s">
        <v>1787</v>
      </c>
      <c r="E441" s="259" t="s">
        <v>7896</v>
      </c>
      <c r="F441" s="265" t="s">
        <v>2561</v>
      </c>
      <c r="G441" s="294" t="s">
        <v>3965</v>
      </c>
      <c r="H441" s="294"/>
      <c r="I441" s="294"/>
      <c r="J441" s="294" t="s">
        <v>7879</v>
      </c>
      <c r="K441" s="132" t="s">
        <v>1989</v>
      </c>
      <c r="L441" s="132"/>
      <c r="M441" s="294" t="s">
        <v>4193</v>
      </c>
      <c r="N441" s="294"/>
      <c r="O441" s="294">
        <v>46.6</v>
      </c>
      <c r="P441" s="300"/>
      <c r="Q441" s="292">
        <v>591606</v>
      </c>
      <c r="R441" s="292"/>
      <c r="S441" s="292"/>
      <c r="T441" s="292"/>
      <c r="U441" s="292"/>
      <c r="V441" s="292"/>
      <c r="W441" s="292"/>
      <c r="X441" s="294" t="s">
        <v>2554</v>
      </c>
      <c r="Y441" s="294" t="s">
        <v>1791</v>
      </c>
    </row>
    <row r="442" spans="1:25" ht="51" x14ac:dyDescent="0.25">
      <c r="A442" s="97">
        <f t="shared" si="7"/>
        <v>441</v>
      </c>
      <c r="B442" s="191"/>
      <c r="C442" s="191" t="s">
        <v>1652</v>
      </c>
      <c r="D442" s="294" t="s">
        <v>1787</v>
      </c>
      <c r="E442" s="259" t="s">
        <v>7896</v>
      </c>
      <c r="F442" s="265" t="s">
        <v>2711</v>
      </c>
      <c r="G442" s="294" t="s">
        <v>2714</v>
      </c>
      <c r="H442" s="294"/>
      <c r="I442" s="294"/>
      <c r="J442" s="294" t="s">
        <v>7879</v>
      </c>
      <c r="K442" s="132" t="s">
        <v>2312</v>
      </c>
      <c r="L442" s="132"/>
      <c r="M442" s="294" t="s">
        <v>2713</v>
      </c>
      <c r="N442" s="294"/>
      <c r="O442" s="294">
        <v>16</v>
      </c>
      <c r="P442" s="300"/>
      <c r="Q442" s="292">
        <v>356864</v>
      </c>
      <c r="R442" s="292"/>
      <c r="S442" s="292"/>
      <c r="T442" s="292"/>
      <c r="U442" s="292"/>
      <c r="V442" s="292"/>
      <c r="W442" s="292"/>
      <c r="X442" s="294" t="s">
        <v>2712</v>
      </c>
      <c r="Y442" s="294" t="s">
        <v>1791</v>
      </c>
    </row>
    <row r="443" spans="1:25" ht="51" x14ac:dyDescent="0.25">
      <c r="A443" s="97">
        <f t="shared" si="7"/>
        <v>442</v>
      </c>
      <c r="B443" s="191"/>
      <c r="C443" s="191" t="s">
        <v>1652</v>
      </c>
      <c r="D443" s="294" t="s">
        <v>1787</v>
      </c>
      <c r="E443" s="259" t="s">
        <v>7896</v>
      </c>
      <c r="F443" s="265" t="s">
        <v>2610</v>
      </c>
      <c r="G443" s="294" t="s">
        <v>2613</v>
      </c>
      <c r="H443" s="294"/>
      <c r="I443" s="294"/>
      <c r="J443" s="294" t="s">
        <v>7879</v>
      </c>
      <c r="K443" s="132" t="s">
        <v>2609</v>
      </c>
      <c r="L443" s="132"/>
      <c r="M443" s="294" t="s">
        <v>2612</v>
      </c>
      <c r="N443" s="294"/>
      <c r="O443" s="294">
        <v>53.5</v>
      </c>
      <c r="P443" s="300"/>
      <c r="Q443" s="292">
        <v>1193264</v>
      </c>
      <c r="R443" s="292"/>
      <c r="S443" s="292"/>
      <c r="T443" s="292"/>
      <c r="U443" s="292"/>
      <c r="V443" s="292"/>
      <c r="W443" s="292"/>
      <c r="X443" s="294" t="s">
        <v>2611</v>
      </c>
      <c r="Y443" s="294" t="s">
        <v>1791</v>
      </c>
    </row>
    <row r="444" spans="1:25" ht="51" x14ac:dyDescent="0.25">
      <c r="A444" s="97">
        <f t="shared" si="7"/>
        <v>443</v>
      </c>
      <c r="B444" s="191"/>
      <c r="C444" s="191" t="s">
        <v>1652</v>
      </c>
      <c r="D444" s="294" t="s">
        <v>1787</v>
      </c>
      <c r="E444" s="259" t="s">
        <v>7896</v>
      </c>
      <c r="F444" s="265" t="s">
        <v>2614</v>
      </c>
      <c r="G444" s="294" t="s">
        <v>3971</v>
      </c>
      <c r="H444" s="294"/>
      <c r="I444" s="294"/>
      <c r="J444" s="294" t="s">
        <v>7879</v>
      </c>
      <c r="K444" s="132" t="s">
        <v>1989</v>
      </c>
      <c r="L444" s="132"/>
      <c r="M444" s="294" t="s">
        <v>4199</v>
      </c>
      <c r="N444" s="294"/>
      <c r="O444" s="294">
        <v>40.9</v>
      </c>
      <c r="P444" s="300"/>
      <c r="Q444" s="292">
        <v>1639820</v>
      </c>
      <c r="R444" s="292"/>
      <c r="S444" s="292"/>
      <c r="T444" s="292"/>
      <c r="U444" s="292"/>
      <c r="V444" s="292"/>
      <c r="W444" s="292"/>
      <c r="X444" s="294" t="s">
        <v>2611</v>
      </c>
      <c r="Y444" s="294" t="s">
        <v>1791</v>
      </c>
    </row>
    <row r="445" spans="1:25" ht="51" x14ac:dyDescent="0.25">
      <c r="A445" s="97">
        <f t="shared" si="7"/>
        <v>444</v>
      </c>
      <c r="B445" s="191"/>
      <c r="C445" s="191" t="s">
        <v>1652</v>
      </c>
      <c r="D445" s="294" t="s">
        <v>1787</v>
      </c>
      <c r="E445" s="259" t="s">
        <v>7896</v>
      </c>
      <c r="F445" s="265" t="s">
        <v>3001</v>
      </c>
      <c r="G445" s="294" t="s">
        <v>3004</v>
      </c>
      <c r="H445" s="294"/>
      <c r="I445" s="294"/>
      <c r="J445" s="294" t="s">
        <v>7879</v>
      </c>
      <c r="K445" s="279" t="s">
        <v>2834</v>
      </c>
      <c r="L445" s="279"/>
      <c r="M445" s="294" t="s">
        <v>3003</v>
      </c>
      <c r="N445" s="294"/>
      <c r="O445" s="294">
        <v>28.4</v>
      </c>
      <c r="P445" s="300"/>
      <c r="Q445" s="292">
        <v>633433.59999999998</v>
      </c>
      <c r="R445" s="292"/>
      <c r="S445" s="292"/>
      <c r="T445" s="292"/>
      <c r="U445" s="292"/>
      <c r="V445" s="292"/>
      <c r="W445" s="292"/>
      <c r="X445" s="294" t="s">
        <v>3002</v>
      </c>
      <c r="Y445" s="294" t="s">
        <v>1791</v>
      </c>
    </row>
    <row r="446" spans="1:25" ht="51" x14ac:dyDescent="0.25">
      <c r="A446" s="97">
        <f t="shared" si="7"/>
        <v>445</v>
      </c>
      <c r="B446" s="191"/>
      <c r="C446" s="191" t="s">
        <v>1652</v>
      </c>
      <c r="D446" s="294" t="s">
        <v>1787</v>
      </c>
      <c r="E446" s="259" t="s">
        <v>7896</v>
      </c>
      <c r="F446" s="265" t="s">
        <v>1957</v>
      </c>
      <c r="G446" s="294" t="s">
        <v>1960</v>
      </c>
      <c r="H446" s="294"/>
      <c r="I446" s="294"/>
      <c r="J446" s="294" t="s">
        <v>7879</v>
      </c>
      <c r="K446" s="132" t="s">
        <v>1811</v>
      </c>
      <c r="L446" s="132"/>
      <c r="M446" s="294" t="s">
        <v>1959</v>
      </c>
      <c r="N446" s="294"/>
      <c r="O446" s="294">
        <v>32.4</v>
      </c>
      <c r="P446" s="300"/>
      <c r="Q446" s="292">
        <v>680367.6</v>
      </c>
      <c r="R446" s="292"/>
      <c r="S446" s="292"/>
      <c r="T446" s="292"/>
      <c r="U446" s="292"/>
      <c r="V446" s="292"/>
      <c r="W446" s="292"/>
      <c r="X446" s="294" t="s">
        <v>1958</v>
      </c>
      <c r="Y446" s="294" t="s">
        <v>1791</v>
      </c>
    </row>
    <row r="447" spans="1:25" ht="51" x14ac:dyDescent="0.25">
      <c r="A447" s="97">
        <f t="shared" si="7"/>
        <v>446</v>
      </c>
      <c r="B447" s="191"/>
      <c r="C447" s="191" t="s">
        <v>1652</v>
      </c>
      <c r="D447" s="294" t="s">
        <v>1787</v>
      </c>
      <c r="E447" s="259" t="s">
        <v>7896</v>
      </c>
      <c r="F447" s="265" t="s">
        <v>1917</v>
      </c>
      <c r="G447" s="294" t="s">
        <v>8015</v>
      </c>
      <c r="H447" s="294"/>
      <c r="I447" s="294"/>
      <c r="J447" s="294" t="s">
        <v>7879</v>
      </c>
      <c r="K447" s="132" t="s">
        <v>1898</v>
      </c>
      <c r="L447" s="132"/>
      <c r="M447" s="294" t="s">
        <v>1919</v>
      </c>
      <c r="N447" s="294"/>
      <c r="O447" s="294">
        <v>25.5</v>
      </c>
      <c r="P447" s="300"/>
      <c r="Q447" s="292">
        <v>535474.5</v>
      </c>
      <c r="R447" s="292"/>
      <c r="S447" s="292"/>
      <c r="T447" s="292"/>
      <c r="U447" s="292"/>
      <c r="V447" s="292"/>
      <c r="W447" s="292"/>
      <c r="X447" s="294" t="s">
        <v>1918</v>
      </c>
      <c r="Y447" s="294" t="s">
        <v>1791</v>
      </c>
    </row>
    <row r="448" spans="1:25" ht="51" x14ac:dyDescent="0.25">
      <c r="A448" s="97">
        <f t="shared" si="7"/>
        <v>447</v>
      </c>
      <c r="B448" s="191"/>
      <c r="C448" s="191" t="s">
        <v>1652</v>
      </c>
      <c r="D448" s="294" t="s">
        <v>1787</v>
      </c>
      <c r="E448" s="259" t="s">
        <v>7896</v>
      </c>
      <c r="F448" s="265" t="s">
        <v>1920</v>
      </c>
      <c r="G448" s="294" t="s">
        <v>3845</v>
      </c>
      <c r="H448" s="294"/>
      <c r="I448" s="294"/>
      <c r="J448" s="294" t="s">
        <v>7879</v>
      </c>
      <c r="K448" s="132" t="s">
        <v>1898</v>
      </c>
      <c r="L448" s="132"/>
      <c r="M448" s="294" t="s">
        <v>3837</v>
      </c>
      <c r="N448" s="294"/>
      <c r="O448" s="294">
        <v>37.5</v>
      </c>
      <c r="P448" s="300"/>
      <c r="Q448" s="292">
        <v>787462.5</v>
      </c>
      <c r="R448" s="292"/>
      <c r="S448" s="292"/>
      <c r="T448" s="292"/>
      <c r="U448" s="292"/>
      <c r="V448" s="292"/>
      <c r="W448" s="292"/>
      <c r="X448" s="294" t="s">
        <v>1918</v>
      </c>
      <c r="Y448" s="47" t="s">
        <v>1791</v>
      </c>
    </row>
    <row r="449" spans="1:25" ht="51" x14ac:dyDescent="0.25">
      <c r="A449" s="97">
        <f t="shared" ref="A449:A477" si="8">A448+1</f>
        <v>448</v>
      </c>
      <c r="B449" s="191"/>
      <c r="C449" s="191" t="s">
        <v>1652</v>
      </c>
      <c r="D449" s="294" t="s">
        <v>1787</v>
      </c>
      <c r="E449" s="259" t="s">
        <v>7896</v>
      </c>
      <c r="F449" s="265" t="s">
        <v>1921</v>
      </c>
      <c r="G449" s="294" t="s">
        <v>3846</v>
      </c>
      <c r="H449" s="294"/>
      <c r="I449" s="294"/>
      <c r="J449" s="294" t="s">
        <v>7879</v>
      </c>
      <c r="K449" s="132" t="s">
        <v>1880</v>
      </c>
      <c r="L449" s="132"/>
      <c r="M449" s="294" t="s">
        <v>3838</v>
      </c>
      <c r="N449" s="294"/>
      <c r="O449" s="294">
        <v>26.4</v>
      </c>
      <c r="P449" s="300"/>
      <c r="Q449" s="292">
        <v>554373.6</v>
      </c>
      <c r="R449" s="292"/>
      <c r="S449" s="292"/>
      <c r="T449" s="292"/>
      <c r="U449" s="292"/>
      <c r="V449" s="292"/>
      <c r="W449" s="292"/>
      <c r="X449" s="294" t="s">
        <v>1918</v>
      </c>
      <c r="Y449" s="47" t="s">
        <v>1791</v>
      </c>
    </row>
    <row r="450" spans="1:25" ht="50.25" customHeight="1" x14ac:dyDescent="0.25">
      <c r="A450" s="97">
        <f t="shared" si="8"/>
        <v>449</v>
      </c>
      <c r="B450" s="191"/>
      <c r="C450" s="191" t="s">
        <v>1652</v>
      </c>
      <c r="D450" s="294" t="s">
        <v>1787</v>
      </c>
      <c r="E450" s="259" t="s">
        <v>7896</v>
      </c>
      <c r="F450" s="265" t="s">
        <v>1922</v>
      </c>
      <c r="G450" s="294" t="s">
        <v>3848</v>
      </c>
      <c r="H450" s="294"/>
      <c r="I450" s="294"/>
      <c r="J450" s="294" t="s">
        <v>7879</v>
      </c>
      <c r="K450" s="132" t="s">
        <v>1898</v>
      </c>
      <c r="L450" s="132"/>
      <c r="M450" s="294" t="s">
        <v>3847</v>
      </c>
      <c r="N450" s="294"/>
      <c r="O450" s="294">
        <v>26.6</v>
      </c>
      <c r="P450" s="300"/>
      <c r="Q450" s="292">
        <v>558573.4</v>
      </c>
      <c r="R450" s="292"/>
      <c r="S450" s="292"/>
      <c r="T450" s="292"/>
      <c r="U450" s="292"/>
      <c r="V450" s="292"/>
      <c r="W450" s="292"/>
      <c r="X450" s="294" t="s">
        <v>1918</v>
      </c>
      <c r="Y450" s="47" t="s">
        <v>1791</v>
      </c>
    </row>
    <row r="451" spans="1:25" ht="51" x14ac:dyDescent="0.25">
      <c r="A451" s="97">
        <f t="shared" si="8"/>
        <v>450</v>
      </c>
      <c r="B451" s="191"/>
      <c r="C451" s="191" t="s">
        <v>1652</v>
      </c>
      <c r="D451" s="294" t="s">
        <v>1787</v>
      </c>
      <c r="E451" s="259" t="s">
        <v>7896</v>
      </c>
      <c r="F451" s="265" t="s">
        <v>1899</v>
      </c>
      <c r="G451" s="294" t="s">
        <v>8016</v>
      </c>
      <c r="H451" s="294"/>
      <c r="I451" s="294"/>
      <c r="J451" s="294" t="s">
        <v>7879</v>
      </c>
      <c r="K451" s="132" t="s">
        <v>1898</v>
      </c>
      <c r="L451" s="132"/>
      <c r="M451" s="294" t="s">
        <v>1901</v>
      </c>
      <c r="N451" s="294"/>
      <c r="O451" s="294">
        <v>38.700000000000003</v>
      </c>
      <c r="P451" s="300"/>
      <c r="Q451" s="292">
        <v>812661.3</v>
      </c>
      <c r="R451" s="292"/>
      <c r="S451" s="292"/>
      <c r="T451" s="292"/>
      <c r="U451" s="292"/>
      <c r="V451" s="292"/>
      <c r="W451" s="292"/>
      <c r="X451" s="294" t="s">
        <v>1900</v>
      </c>
      <c r="Y451" s="294" t="s">
        <v>1791</v>
      </c>
    </row>
    <row r="452" spans="1:25" ht="51" x14ac:dyDescent="0.25">
      <c r="A452" s="97">
        <f t="shared" si="8"/>
        <v>451</v>
      </c>
      <c r="B452" s="191"/>
      <c r="C452" s="191" t="s">
        <v>1652</v>
      </c>
      <c r="D452" s="294" t="s">
        <v>1787</v>
      </c>
      <c r="E452" s="259" t="s">
        <v>7896</v>
      </c>
      <c r="F452" s="265" t="s">
        <v>1902</v>
      </c>
      <c r="G452" s="294" t="s">
        <v>8017</v>
      </c>
      <c r="H452" s="294"/>
      <c r="I452" s="294"/>
      <c r="J452" s="294" t="s">
        <v>7879</v>
      </c>
      <c r="K452" s="132" t="s">
        <v>1898</v>
      </c>
      <c r="L452" s="132"/>
      <c r="M452" s="294" t="s">
        <v>4358</v>
      </c>
      <c r="N452" s="294"/>
      <c r="O452" s="294">
        <v>38.6</v>
      </c>
      <c r="P452" s="300"/>
      <c r="Q452" s="292">
        <v>810561.4</v>
      </c>
      <c r="R452" s="292"/>
      <c r="S452" s="292"/>
      <c r="T452" s="292"/>
      <c r="U452" s="292"/>
      <c r="V452" s="292"/>
      <c r="W452" s="292"/>
      <c r="X452" s="294" t="s">
        <v>1900</v>
      </c>
      <c r="Y452" s="294" t="s">
        <v>1791</v>
      </c>
    </row>
    <row r="453" spans="1:25" ht="51" x14ac:dyDescent="0.25">
      <c r="A453" s="97">
        <f t="shared" si="8"/>
        <v>452</v>
      </c>
      <c r="B453" s="191"/>
      <c r="C453" s="191" t="s">
        <v>1652</v>
      </c>
      <c r="D453" s="294" t="s">
        <v>1787</v>
      </c>
      <c r="E453" s="259" t="s">
        <v>7896</v>
      </c>
      <c r="F453" s="265" t="s">
        <v>1890</v>
      </c>
      <c r="G453" s="294" t="s">
        <v>1893</v>
      </c>
      <c r="H453" s="294"/>
      <c r="I453" s="294"/>
      <c r="J453" s="294" t="s">
        <v>7879</v>
      </c>
      <c r="K453" s="132" t="s">
        <v>1889</v>
      </c>
      <c r="L453" s="132"/>
      <c r="M453" s="294" t="s">
        <v>1892</v>
      </c>
      <c r="N453" s="294"/>
      <c r="O453" s="294">
        <v>25.6</v>
      </c>
      <c r="P453" s="300"/>
      <c r="Q453" s="292">
        <v>877092.42</v>
      </c>
      <c r="R453" s="292"/>
      <c r="S453" s="292"/>
      <c r="T453" s="292"/>
      <c r="U453" s="292"/>
      <c r="V453" s="292"/>
      <c r="W453" s="292"/>
      <c r="X453" s="294" t="s">
        <v>1891</v>
      </c>
      <c r="Y453" s="294" t="s">
        <v>1791</v>
      </c>
    </row>
    <row r="454" spans="1:25" ht="63.75" x14ac:dyDescent="0.25">
      <c r="A454" s="97">
        <f t="shared" si="8"/>
        <v>453</v>
      </c>
      <c r="B454" s="191"/>
      <c r="C454" s="191" t="s">
        <v>1652</v>
      </c>
      <c r="D454" s="294" t="s">
        <v>1787</v>
      </c>
      <c r="E454" s="259" t="s">
        <v>7896</v>
      </c>
      <c r="F454" s="265" t="s">
        <v>1895</v>
      </c>
      <c r="G454" s="294" t="s">
        <v>1897</v>
      </c>
      <c r="H454" s="294"/>
      <c r="I454" s="294"/>
      <c r="J454" s="294" t="s">
        <v>7879</v>
      </c>
      <c r="K454" s="132" t="s">
        <v>1894</v>
      </c>
      <c r="L454" s="132"/>
      <c r="M454" s="294" t="s">
        <v>1896</v>
      </c>
      <c r="N454" s="294"/>
      <c r="O454" s="294">
        <v>26.1</v>
      </c>
      <c r="P454" s="300"/>
      <c r="Q454" s="292">
        <v>616688.22</v>
      </c>
      <c r="R454" s="292"/>
      <c r="S454" s="292"/>
      <c r="T454" s="292"/>
      <c r="U454" s="292"/>
      <c r="V454" s="292"/>
      <c r="W454" s="292"/>
      <c r="X454" s="294" t="s">
        <v>1891</v>
      </c>
      <c r="Y454" s="294" t="s">
        <v>1791</v>
      </c>
    </row>
    <row r="455" spans="1:25" ht="51" x14ac:dyDescent="0.25">
      <c r="A455" s="97">
        <f t="shared" si="8"/>
        <v>454</v>
      </c>
      <c r="B455" s="191"/>
      <c r="C455" s="191" t="s">
        <v>1652</v>
      </c>
      <c r="D455" s="294" t="s">
        <v>1787</v>
      </c>
      <c r="E455" s="259" t="s">
        <v>7896</v>
      </c>
      <c r="F455" s="265" t="s">
        <v>1923</v>
      </c>
      <c r="G455" s="294" t="s">
        <v>8018</v>
      </c>
      <c r="H455" s="294"/>
      <c r="I455" s="294"/>
      <c r="J455" s="294" t="s">
        <v>7879</v>
      </c>
      <c r="K455" s="132" t="s">
        <v>1898</v>
      </c>
      <c r="L455" s="132"/>
      <c r="M455" s="294" t="s">
        <v>1925</v>
      </c>
      <c r="N455" s="294"/>
      <c r="O455" s="294">
        <v>34.700000000000003</v>
      </c>
      <c r="P455" s="300"/>
      <c r="Q455" s="292">
        <v>728665.3</v>
      </c>
      <c r="R455" s="292"/>
      <c r="S455" s="292"/>
      <c r="T455" s="292"/>
      <c r="U455" s="292"/>
      <c r="V455" s="292"/>
      <c r="W455" s="292"/>
      <c r="X455" s="294" t="s">
        <v>1924</v>
      </c>
      <c r="Y455" s="294" t="s">
        <v>1791</v>
      </c>
    </row>
    <row r="456" spans="1:25" ht="51" x14ac:dyDescent="0.25">
      <c r="A456" s="97">
        <f t="shared" si="8"/>
        <v>455</v>
      </c>
      <c r="B456" s="191"/>
      <c r="C456" s="191" t="s">
        <v>1652</v>
      </c>
      <c r="D456" s="294" t="s">
        <v>1787</v>
      </c>
      <c r="E456" s="259" t="s">
        <v>7896</v>
      </c>
      <c r="F456" s="265" t="s">
        <v>1926</v>
      </c>
      <c r="G456" s="294" t="s">
        <v>3850</v>
      </c>
      <c r="H456" s="294"/>
      <c r="I456" s="294"/>
      <c r="J456" s="294" t="s">
        <v>7879</v>
      </c>
      <c r="K456" s="132" t="s">
        <v>1880</v>
      </c>
      <c r="L456" s="132"/>
      <c r="M456" s="294" t="s">
        <v>3849</v>
      </c>
      <c r="N456" s="294"/>
      <c r="O456" s="294">
        <v>36.200000000000003</v>
      </c>
      <c r="P456" s="300"/>
      <c r="Q456" s="292">
        <v>760163.8</v>
      </c>
      <c r="R456" s="292"/>
      <c r="S456" s="292"/>
      <c r="T456" s="292"/>
      <c r="U456" s="292"/>
      <c r="V456" s="292"/>
      <c r="W456" s="292"/>
      <c r="X456" s="294" t="s">
        <v>1924</v>
      </c>
      <c r="Y456" s="47" t="s">
        <v>1791</v>
      </c>
    </row>
    <row r="457" spans="1:25" ht="51" x14ac:dyDescent="0.25">
      <c r="A457" s="97">
        <f t="shared" si="8"/>
        <v>456</v>
      </c>
      <c r="B457" s="191"/>
      <c r="C457" s="191" t="s">
        <v>1652</v>
      </c>
      <c r="D457" s="294" t="s">
        <v>1787</v>
      </c>
      <c r="E457" s="259" t="s">
        <v>7896</v>
      </c>
      <c r="F457" s="265" t="s">
        <v>1927</v>
      </c>
      <c r="G457" s="294" t="s">
        <v>3851</v>
      </c>
      <c r="H457" s="294"/>
      <c r="I457" s="294"/>
      <c r="J457" s="294" t="s">
        <v>7879</v>
      </c>
      <c r="K457" s="132" t="s">
        <v>1898</v>
      </c>
      <c r="L457" s="132"/>
      <c r="M457" s="294" t="s">
        <v>1908</v>
      </c>
      <c r="N457" s="294"/>
      <c r="O457" s="294">
        <v>36.6</v>
      </c>
      <c r="P457" s="300"/>
      <c r="Q457" s="292">
        <v>768563.4</v>
      </c>
      <c r="R457" s="292"/>
      <c r="S457" s="292"/>
      <c r="T457" s="292"/>
      <c r="U457" s="292"/>
      <c r="V457" s="292"/>
      <c r="W457" s="292"/>
      <c r="X457" s="294" t="s">
        <v>1924</v>
      </c>
      <c r="Y457" s="47" t="s">
        <v>1791</v>
      </c>
    </row>
    <row r="458" spans="1:25" ht="51" x14ac:dyDescent="0.25">
      <c r="A458" s="97">
        <f t="shared" si="8"/>
        <v>457</v>
      </c>
      <c r="B458" s="191"/>
      <c r="C458" s="191" t="s">
        <v>1652</v>
      </c>
      <c r="D458" s="294" t="s">
        <v>1787</v>
      </c>
      <c r="E458" s="259" t="s">
        <v>7896</v>
      </c>
      <c r="F458" s="279" t="s">
        <v>2938</v>
      </c>
      <c r="G458" s="294" t="s">
        <v>4036</v>
      </c>
      <c r="H458" s="294"/>
      <c r="I458" s="294"/>
      <c r="J458" s="294" t="s">
        <v>7879</v>
      </c>
      <c r="K458" s="132" t="s">
        <v>2937</v>
      </c>
      <c r="L458" s="132"/>
      <c r="M458" s="294" t="s">
        <v>4266</v>
      </c>
      <c r="N458" s="294"/>
      <c r="O458" s="294">
        <v>35.6</v>
      </c>
      <c r="P458" s="300"/>
      <c r="Q458" s="292">
        <v>660380</v>
      </c>
      <c r="R458" s="292"/>
      <c r="S458" s="292"/>
      <c r="T458" s="292"/>
      <c r="U458" s="292"/>
      <c r="V458" s="292"/>
      <c r="W458" s="292"/>
      <c r="X458" s="294" t="s">
        <v>2939</v>
      </c>
      <c r="Y458" s="294" t="s">
        <v>1791</v>
      </c>
    </row>
    <row r="459" spans="1:25" ht="51" x14ac:dyDescent="0.25">
      <c r="A459" s="97">
        <f t="shared" si="8"/>
        <v>458</v>
      </c>
      <c r="B459" s="191"/>
      <c r="C459" s="191" t="s">
        <v>1652</v>
      </c>
      <c r="D459" s="294" t="s">
        <v>1787</v>
      </c>
      <c r="E459" s="259" t="s">
        <v>7896</v>
      </c>
      <c r="F459" s="265" t="s">
        <v>2489</v>
      </c>
      <c r="G459" s="294" t="s">
        <v>8019</v>
      </c>
      <c r="H459" s="294"/>
      <c r="I459" s="294"/>
      <c r="J459" s="294" t="s">
        <v>7879</v>
      </c>
      <c r="K459" s="132" t="s">
        <v>2064</v>
      </c>
      <c r="L459" s="132"/>
      <c r="M459" s="294" t="s">
        <v>8020</v>
      </c>
      <c r="N459" s="294"/>
      <c r="O459" s="294">
        <v>33.200000000000003</v>
      </c>
      <c r="P459" s="300"/>
      <c r="Q459" s="292">
        <v>740492.80000000005</v>
      </c>
      <c r="R459" s="292"/>
      <c r="S459" s="292"/>
      <c r="T459" s="292"/>
      <c r="U459" s="292"/>
      <c r="V459" s="292"/>
      <c r="W459" s="292"/>
      <c r="X459" s="294" t="s">
        <v>2490</v>
      </c>
      <c r="Y459" s="294" t="s">
        <v>1791</v>
      </c>
    </row>
    <row r="460" spans="1:25" ht="51" x14ac:dyDescent="0.25">
      <c r="A460" s="97">
        <f t="shared" si="8"/>
        <v>459</v>
      </c>
      <c r="B460" s="191"/>
      <c r="C460" s="191" t="s">
        <v>1652</v>
      </c>
      <c r="D460" s="294" t="s">
        <v>1787</v>
      </c>
      <c r="E460" s="259" t="s">
        <v>7896</v>
      </c>
      <c r="F460" s="265" t="s">
        <v>1981</v>
      </c>
      <c r="G460" s="294" t="s">
        <v>3866</v>
      </c>
      <c r="H460" s="294"/>
      <c r="I460" s="294"/>
      <c r="J460" s="294" t="s">
        <v>7879</v>
      </c>
      <c r="K460" s="132" t="s">
        <v>1843</v>
      </c>
      <c r="L460" s="132"/>
      <c r="M460" s="294" t="s">
        <v>3867</v>
      </c>
      <c r="N460" s="294"/>
      <c r="O460" s="294">
        <v>18.7</v>
      </c>
      <c r="P460" s="300"/>
      <c r="Q460" s="292">
        <v>392681.3</v>
      </c>
      <c r="R460" s="292"/>
      <c r="S460" s="292"/>
      <c r="T460" s="292"/>
      <c r="U460" s="292"/>
      <c r="V460" s="292"/>
      <c r="W460" s="292"/>
      <c r="X460" s="294" t="s">
        <v>1982</v>
      </c>
      <c r="Y460" s="294" t="s">
        <v>1791</v>
      </c>
    </row>
    <row r="461" spans="1:25" ht="51" x14ac:dyDescent="0.25">
      <c r="A461" s="97">
        <f t="shared" si="8"/>
        <v>460</v>
      </c>
      <c r="B461" s="191"/>
      <c r="C461" s="191" t="s">
        <v>1652</v>
      </c>
      <c r="D461" s="294" t="s">
        <v>1787</v>
      </c>
      <c r="E461" s="259" t="s">
        <v>7896</v>
      </c>
      <c r="F461" s="265" t="s">
        <v>1983</v>
      </c>
      <c r="G461" s="294" t="s">
        <v>3868</v>
      </c>
      <c r="H461" s="294"/>
      <c r="I461" s="294"/>
      <c r="J461" s="294" t="s">
        <v>7879</v>
      </c>
      <c r="K461" s="132" t="s">
        <v>1843</v>
      </c>
      <c r="L461" s="132"/>
      <c r="M461" s="294" t="s">
        <v>3869</v>
      </c>
      <c r="N461" s="294"/>
      <c r="O461" s="294">
        <v>18.399999999999999</v>
      </c>
      <c r="P461" s="300"/>
      <c r="Q461" s="292">
        <v>386381.6</v>
      </c>
      <c r="R461" s="292"/>
      <c r="S461" s="292"/>
      <c r="T461" s="292"/>
      <c r="U461" s="292"/>
      <c r="V461" s="292"/>
      <c r="W461" s="292"/>
      <c r="X461" s="294" t="s">
        <v>1982</v>
      </c>
      <c r="Y461" s="294" t="s">
        <v>1791</v>
      </c>
    </row>
    <row r="462" spans="1:25" ht="51" x14ac:dyDescent="0.25">
      <c r="A462" s="97">
        <f t="shared" si="8"/>
        <v>461</v>
      </c>
      <c r="B462" s="191"/>
      <c r="C462" s="191" t="s">
        <v>1652</v>
      </c>
      <c r="D462" s="294" t="s">
        <v>1787</v>
      </c>
      <c r="E462" s="259" t="s">
        <v>7896</v>
      </c>
      <c r="F462" s="265" t="s">
        <v>1984</v>
      </c>
      <c r="G462" s="294" t="s">
        <v>3870</v>
      </c>
      <c r="H462" s="294"/>
      <c r="I462" s="294"/>
      <c r="J462" s="294" t="s">
        <v>7879</v>
      </c>
      <c r="K462" s="132" t="s">
        <v>1840</v>
      </c>
      <c r="L462" s="132"/>
      <c r="M462" s="294" t="s">
        <v>3871</v>
      </c>
      <c r="N462" s="294"/>
      <c r="O462" s="294">
        <v>18.8</v>
      </c>
      <c r="P462" s="300"/>
      <c r="Q462" s="292">
        <v>419315.20000000001</v>
      </c>
      <c r="R462" s="292"/>
      <c r="S462" s="292"/>
      <c r="T462" s="292"/>
      <c r="U462" s="292"/>
      <c r="V462" s="292"/>
      <c r="W462" s="292"/>
      <c r="X462" s="294" t="s">
        <v>1982</v>
      </c>
      <c r="Y462" s="294" t="s">
        <v>1791</v>
      </c>
    </row>
    <row r="463" spans="1:25" ht="51" x14ac:dyDescent="0.25">
      <c r="A463" s="97">
        <f t="shared" si="8"/>
        <v>462</v>
      </c>
      <c r="B463" s="191"/>
      <c r="C463" s="191" t="s">
        <v>1652</v>
      </c>
      <c r="D463" s="294" t="s">
        <v>1787</v>
      </c>
      <c r="E463" s="259" t="s">
        <v>7896</v>
      </c>
      <c r="F463" s="265" t="s">
        <v>1985</v>
      </c>
      <c r="G463" s="294" t="s">
        <v>3872</v>
      </c>
      <c r="H463" s="294"/>
      <c r="I463" s="294"/>
      <c r="J463" s="294" t="s">
        <v>7879</v>
      </c>
      <c r="K463" s="132" t="s">
        <v>1840</v>
      </c>
      <c r="L463" s="132"/>
      <c r="M463" s="294" t="s">
        <v>3873</v>
      </c>
      <c r="N463" s="294"/>
      <c r="O463" s="294">
        <v>37.5</v>
      </c>
      <c r="P463" s="300"/>
      <c r="Q463" s="292">
        <v>836400</v>
      </c>
      <c r="R463" s="292"/>
      <c r="S463" s="292"/>
      <c r="T463" s="292"/>
      <c r="U463" s="292"/>
      <c r="V463" s="292"/>
      <c r="W463" s="292"/>
      <c r="X463" s="294" t="s">
        <v>1982</v>
      </c>
      <c r="Y463" s="294" t="s">
        <v>1791</v>
      </c>
    </row>
    <row r="464" spans="1:25" ht="51" x14ac:dyDescent="0.25">
      <c r="A464" s="97">
        <f t="shared" si="8"/>
        <v>463</v>
      </c>
      <c r="B464" s="191"/>
      <c r="C464" s="191" t="s">
        <v>1652</v>
      </c>
      <c r="D464" s="294" t="s">
        <v>1787</v>
      </c>
      <c r="E464" s="259" t="s">
        <v>7896</v>
      </c>
      <c r="F464" s="265" t="s">
        <v>1986</v>
      </c>
      <c r="G464" s="294" t="s">
        <v>6803</v>
      </c>
      <c r="H464" s="294"/>
      <c r="I464" s="294"/>
      <c r="J464" s="294" t="s">
        <v>7879</v>
      </c>
      <c r="K464" s="132" t="s">
        <v>1840</v>
      </c>
      <c r="L464" s="132"/>
      <c r="M464" s="294" t="s">
        <v>1988</v>
      </c>
      <c r="N464" s="294"/>
      <c r="O464" s="294">
        <v>19.2</v>
      </c>
      <c r="P464" s="300"/>
      <c r="Q464" s="292">
        <v>428236.79999999999</v>
      </c>
      <c r="R464" s="292"/>
      <c r="S464" s="292"/>
      <c r="T464" s="292"/>
      <c r="U464" s="292"/>
      <c r="V464" s="292"/>
      <c r="W464" s="292"/>
      <c r="X464" s="294" t="s">
        <v>1987</v>
      </c>
      <c r="Y464" s="294" t="s">
        <v>1791</v>
      </c>
    </row>
    <row r="465" spans="1:25" ht="51" x14ac:dyDescent="0.25">
      <c r="A465" s="97">
        <f t="shared" si="8"/>
        <v>464</v>
      </c>
      <c r="B465" s="191"/>
      <c r="C465" s="191" t="s">
        <v>1652</v>
      </c>
      <c r="D465" s="294" t="s">
        <v>1787</v>
      </c>
      <c r="E465" s="259" t="s">
        <v>7896</v>
      </c>
      <c r="F465" s="265" t="s">
        <v>2980</v>
      </c>
      <c r="G465" s="294" t="s">
        <v>4043</v>
      </c>
      <c r="H465" s="294"/>
      <c r="I465" s="294"/>
      <c r="J465" s="294" t="s">
        <v>7879</v>
      </c>
      <c r="K465" s="279" t="s">
        <v>2834</v>
      </c>
      <c r="L465" s="279"/>
      <c r="M465" s="294" t="s">
        <v>4273</v>
      </c>
      <c r="N465" s="294"/>
      <c r="O465" s="294">
        <v>41.1</v>
      </c>
      <c r="P465" s="300"/>
      <c r="Q465" s="292">
        <v>916694.4</v>
      </c>
      <c r="R465" s="292"/>
      <c r="S465" s="292"/>
      <c r="T465" s="292"/>
      <c r="U465" s="292"/>
      <c r="V465" s="292"/>
      <c r="W465" s="292"/>
      <c r="X465" s="294" t="s">
        <v>2981</v>
      </c>
      <c r="Y465" s="294" t="s">
        <v>1791</v>
      </c>
    </row>
    <row r="466" spans="1:25" ht="51" x14ac:dyDescent="0.25">
      <c r="A466" s="97">
        <f t="shared" si="8"/>
        <v>465</v>
      </c>
      <c r="B466" s="191"/>
      <c r="C466" s="191" t="s">
        <v>1652</v>
      </c>
      <c r="D466" s="294" t="s">
        <v>1787</v>
      </c>
      <c r="E466" s="259" t="s">
        <v>7896</v>
      </c>
      <c r="F466" s="265" t="s">
        <v>2982</v>
      </c>
      <c r="G466" s="294" t="s">
        <v>4044</v>
      </c>
      <c r="H466" s="294"/>
      <c r="I466" s="294"/>
      <c r="J466" s="294" t="s">
        <v>7879</v>
      </c>
      <c r="K466" s="279" t="s">
        <v>1989</v>
      </c>
      <c r="L466" s="279"/>
      <c r="M466" s="294" t="s">
        <v>4274</v>
      </c>
      <c r="N466" s="294"/>
      <c r="O466" s="294">
        <v>43.6</v>
      </c>
      <c r="P466" s="300"/>
      <c r="Q466" s="292">
        <v>632475</v>
      </c>
      <c r="R466" s="292"/>
      <c r="S466" s="292"/>
      <c r="T466" s="292"/>
      <c r="U466" s="292"/>
      <c r="V466" s="292"/>
      <c r="W466" s="292"/>
      <c r="X466" s="294" t="s">
        <v>2981</v>
      </c>
      <c r="Y466" s="294" t="s">
        <v>1791</v>
      </c>
    </row>
    <row r="467" spans="1:25" ht="51" x14ac:dyDescent="0.25">
      <c r="A467" s="97">
        <f t="shared" si="8"/>
        <v>466</v>
      </c>
      <c r="B467" s="191"/>
      <c r="C467" s="191" t="s">
        <v>1652</v>
      </c>
      <c r="D467" s="294" t="s">
        <v>1787</v>
      </c>
      <c r="E467" s="259" t="s">
        <v>7896</v>
      </c>
      <c r="F467" s="265" t="s">
        <v>2983</v>
      </c>
      <c r="G467" s="294" t="s">
        <v>4045</v>
      </c>
      <c r="H467" s="294"/>
      <c r="I467" s="294"/>
      <c r="J467" s="294" t="s">
        <v>7879</v>
      </c>
      <c r="K467" s="132" t="s">
        <v>2751</v>
      </c>
      <c r="L467" s="132"/>
      <c r="M467" s="294" t="s">
        <v>4275</v>
      </c>
      <c r="N467" s="294"/>
      <c r="O467" s="294">
        <v>28.4</v>
      </c>
      <c r="P467" s="300"/>
      <c r="Q467" s="292">
        <v>578792</v>
      </c>
      <c r="R467" s="292"/>
      <c r="S467" s="292"/>
      <c r="T467" s="292"/>
      <c r="U467" s="292"/>
      <c r="V467" s="292"/>
      <c r="W467" s="292"/>
      <c r="X467" s="294" t="s">
        <v>2984</v>
      </c>
      <c r="Y467" s="294" t="s">
        <v>1791</v>
      </c>
    </row>
    <row r="468" spans="1:25" ht="51" x14ac:dyDescent="0.25">
      <c r="A468" s="97">
        <f t="shared" si="8"/>
        <v>467</v>
      </c>
      <c r="B468" s="191"/>
      <c r="C468" s="191" t="s">
        <v>1652</v>
      </c>
      <c r="D468" s="294" t="s">
        <v>1787</v>
      </c>
      <c r="E468" s="259" t="s">
        <v>7896</v>
      </c>
      <c r="F468" s="265" t="s">
        <v>2537</v>
      </c>
      <c r="G468" s="294" t="s">
        <v>2540</v>
      </c>
      <c r="H468" s="294"/>
      <c r="I468" s="294"/>
      <c r="J468" s="294" t="s">
        <v>7879</v>
      </c>
      <c r="K468" s="132" t="s">
        <v>2536</v>
      </c>
      <c r="L468" s="132"/>
      <c r="M468" s="294" t="s">
        <v>2539</v>
      </c>
      <c r="N468" s="294"/>
      <c r="O468" s="294">
        <v>17.5</v>
      </c>
      <c r="P468" s="300"/>
      <c r="Q468" s="292">
        <v>177127</v>
      </c>
      <c r="R468" s="292"/>
      <c r="S468" s="292"/>
      <c r="T468" s="292"/>
      <c r="U468" s="292"/>
      <c r="V468" s="292"/>
      <c r="W468" s="292"/>
      <c r="X468" s="294" t="s">
        <v>2538</v>
      </c>
      <c r="Y468" s="294" t="s">
        <v>1791</v>
      </c>
    </row>
    <row r="469" spans="1:25" ht="51" x14ac:dyDescent="0.25">
      <c r="A469" s="97">
        <f t="shared" si="8"/>
        <v>468</v>
      </c>
      <c r="B469" s="191"/>
      <c r="C469" s="191" t="s">
        <v>1652</v>
      </c>
      <c r="D469" s="294" t="s">
        <v>1787</v>
      </c>
      <c r="E469" s="259" t="s">
        <v>7896</v>
      </c>
      <c r="F469" s="265" t="s">
        <v>2541</v>
      </c>
      <c r="G469" s="294" t="s">
        <v>3962</v>
      </c>
      <c r="H469" s="294"/>
      <c r="I469" s="294"/>
      <c r="J469" s="294" t="s">
        <v>7879</v>
      </c>
      <c r="K469" s="132" t="s">
        <v>1989</v>
      </c>
      <c r="L469" s="132"/>
      <c r="M469" s="294" t="s">
        <v>4190</v>
      </c>
      <c r="N469" s="294"/>
      <c r="O469" s="294">
        <v>36.1</v>
      </c>
      <c r="P469" s="300"/>
      <c r="Q469" s="292">
        <v>1215438</v>
      </c>
      <c r="R469" s="292"/>
      <c r="S469" s="292"/>
      <c r="T469" s="292"/>
      <c r="U469" s="292"/>
      <c r="V469" s="292"/>
      <c r="W469" s="292"/>
      <c r="X469" s="294" t="s">
        <v>2538</v>
      </c>
      <c r="Y469" s="294" t="s">
        <v>1791</v>
      </c>
    </row>
    <row r="470" spans="1:25" ht="51" x14ac:dyDescent="0.25">
      <c r="A470" s="97">
        <f t="shared" si="8"/>
        <v>469</v>
      </c>
      <c r="B470" s="191"/>
      <c r="C470" s="191" t="s">
        <v>1652</v>
      </c>
      <c r="D470" s="294" t="s">
        <v>1787</v>
      </c>
      <c r="E470" s="259" t="s">
        <v>7896</v>
      </c>
      <c r="F470" s="265" t="s">
        <v>2542</v>
      </c>
      <c r="G470" s="294" t="s">
        <v>8021</v>
      </c>
      <c r="H470" s="294"/>
      <c r="I470" s="294"/>
      <c r="J470" s="294" t="s">
        <v>7879</v>
      </c>
      <c r="K470" s="132" t="s">
        <v>2064</v>
      </c>
      <c r="L470" s="132"/>
      <c r="M470" s="294" t="s">
        <v>2543</v>
      </c>
      <c r="N470" s="294"/>
      <c r="O470" s="294">
        <v>38.5</v>
      </c>
      <c r="P470" s="300"/>
      <c r="Q470" s="292">
        <v>858704</v>
      </c>
      <c r="R470" s="292"/>
      <c r="S470" s="292"/>
      <c r="T470" s="292"/>
      <c r="U470" s="292"/>
      <c r="V470" s="292"/>
      <c r="W470" s="292"/>
      <c r="X470" s="294" t="s">
        <v>2538</v>
      </c>
      <c r="Y470" s="294" t="s">
        <v>1791</v>
      </c>
    </row>
    <row r="471" spans="1:25" ht="51" x14ac:dyDescent="0.25">
      <c r="A471" s="97">
        <f t="shared" si="8"/>
        <v>470</v>
      </c>
      <c r="B471" s="191"/>
      <c r="C471" s="191" t="s">
        <v>1652</v>
      </c>
      <c r="D471" s="294" t="s">
        <v>1787</v>
      </c>
      <c r="E471" s="259" t="s">
        <v>7896</v>
      </c>
      <c r="F471" s="265" t="s">
        <v>2544</v>
      </c>
      <c r="G471" s="294" t="s">
        <v>2546</v>
      </c>
      <c r="H471" s="294"/>
      <c r="I471" s="294"/>
      <c r="J471" s="294" t="s">
        <v>7879</v>
      </c>
      <c r="K471" s="132" t="s">
        <v>2064</v>
      </c>
      <c r="L471" s="132"/>
      <c r="M471" s="294" t="s">
        <v>2545</v>
      </c>
      <c r="N471" s="294"/>
      <c r="O471" s="294">
        <v>59.3</v>
      </c>
      <c r="P471" s="300"/>
      <c r="Q471" s="292">
        <v>1322627.2</v>
      </c>
      <c r="R471" s="292"/>
      <c r="S471" s="292"/>
      <c r="T471" s="292"/>
      <c r="U471" s="292"/>
      <c r="V471" s="292"/>
      <c r="W471" s="292"/>
      <c r="X471" s="294" t="s">
        <v>2538</v>
      </c>
      <c r="Y471" s="294" t="s">
        <v>1791</v>
      </c>
    </row>
    <row r="472" spans="1:25" ht="51" x14ac:dyDescent="0.25">
      <c r="A472" s="97">
        <f t="shared" si="8"/>
        <v>471</v>
      </c>
      <c r="B472" s="191"/>
      <c r="C472" s="191" t="s">
        <v>1652</v>
      </c>
      <c r="D472" s="294" t="s">
        <v>1787</v>
      </c>
      <c r="E472" s="259" t="s">
        <v>7896</v>
      </c>
      <c r="F472" s="265" t="s">
        <v>3816</v>
      </c>
      <c r="G472" s="294" t="s">
        <v>3819</v>
      </c>
      <c r="H472" s="294"/>
      <c r="I472" s="294"/>
      <c r="J472" s="294" t="s">
        <v>7879</v>
      </c>
      <c r="K472" s="132" t="s">
        <v>2633</v>
      </c>
      <c r="L472" s="132"/>
      <c r="M472" s="294" t="s">
        <v>3818</v>
      </c>
      <c r="N472" s="294"/>
      <c r="O472" s="294">
        <v>41.2</v>
      </c>
      <c r="P472" s="300"/>
      <c r="Q472" s="65">
        <v>918924.80000000005</v>
      </c>
      <c r="R472" s="65"/>
      <c r="S472" s="65"/>
      <c r="T472" s="65"/>
      <c r="U472" s="65"/>
      <c r="V472" s="65"/>
      <c r="W472" s="65"/>
      <c r="X472" s="294" t="s">
        <v>3817</v>
      </c>
      <c r="Y472" s="294" t="s">
        <v>1791</v>
      </c>
    </row>
    <row r="473" spans="1:25" ht="51" x14ac:dyDescent="0.25">
      <c r="A473" s="97">
        <f t="shared" si="8"/>
        <v>472</v>
      </c>
      <c r="B473" s="191"/>
      <c r="C473" s="191" t="s">
        <v>1652</v>
      </c>
      <c r="D473" s="294" t="s">
        <v>1787</v>
      </c>
      <c r="E473" s="259" t="s">
        <v>7896</v>
      </c>
      <c r="F473" s="265" t="s">
        <v>2625</v>
      </c>
      <c r="G473" s="294" t="s">
        <v>2628</v>
      </c>
      <c r="H473" s="294"/>
      <c r="I473" s="294"/>
      <c r="J473" s="294" t="s">
        <v>7879</v>
      </c>
      <c r="K473" s="132" t="s">
        <v>2609</v>
      </c>
      <c r="L473" s="132"/>
      <c r="M473" s="294" t="s">
        <v>2627</v>
      </c>
      <c r="N473" s="294"/>
      <c r="O473" s="294">
        <v>35.4</v>
      </c>
      <c r="P473" s="300"/>
      <c r="Q473" s="292">
        <v>789561.6</v>
      </c>
      <c r="R473" s="292"/>
      <c r="S473" s="292"/>
      <c r="T473" s="292"/>
      <c r="U473" s="292"/>
      <c r="V473" s="292"/>
      <c r="W473" s="292"/>
      <c r="X473" s="294" t="s">
        <v>2626</v>
      </c>
      <c r="Y473" s="294" t="s">
        <v>1791</v>
      </c>
    </row>
    <row r="474" spans="1:25" ht="114.75" x14ac:dyDescent="0.25">
      <c r="A474" s="97">
        <f t="shared" si="8"/>
        <v>473</v>
      </c>
      <c r="B474" s="191"/>
      <c r="C474" s="191" t="s">
        <v>1652</v>
      </c>
      <c r="D474" s="294" t="s">
        <v>1808</v>
      </c>
      <c r="E474" s="259" t="s">
        <v>7896</v>
      </c>
      <c r="F474" s="265" t="s">
        <v>3780</v>
      </c>
      <c r="G474" s="294" t="s">
        <v>8022</v>
      </c>
      <c r="H474" s="294"/>
      <c r="I474" s="294"/>
      <c r="J474" s="294" t="s">
        <v>7879</v>
      </c>
      <c r="K474" s="132" t="s">
        <v>1809</v>
      </c>
      <c r="L474" s="132"/>
      <c r="M474" s="294" t="s">
        <v>8023</v>
      </c>
      <c r="N474" s="294"/>
      <c r="O474" s="294">
        <v>42.4</v>
      </c>
      <c r="P474" s="300"/>
      <c r="Q474" s="292">
        <v>67200</v>
      </c>
      <c r="R474" s="292"/>
      <c r="S474" s="292"/>
      <c r="T474" s="292"/>
      <c r="U474" s="292"/>
      <c r="V474" s="292"/>
      <c r="W474" s="292"/>
      <c r="X474" s="294" t="s">
        <v>3781</v>
      </c>
      <c r="Y474" s="294" t="s">
        <v>1791</v>
      </c>
    </row>
    <row r="475" spans="1:25" ht="51" x14ac:dyDescent="0.25">
      <c r="A475" s="97">
        <f t="shared" si="8"/>
        <v>474</v>
      </c>
      <c r="B475" s="191"/>
      <c r="C475" s="191" t="s">
        <v>1652</v>
      </c>
      <c r="D475" s="294" t="s">
        <v>1787</v>
      </c>
      <c r="E475" s="259" t="s">
        <v>7896</v>
      </c>
      <c r="F475" s="265" t="s">
        <v>3813</v>
      </c>
      <c r="G475" s="294" t="s">
        <v>8024</v>
      </c>
      <c r="H475" s="294"/>
      <c r="I475" s="294"/>
      <c r="J475" s="294" t="s">
        <v>7879</v>
      </c>
      <c r="K475" s="132" t="s">
        <v>2633</v>
      </c>
      <c r="L475" s="132"/>
      <c r="M475" s="294" t="s">
        <v>8025</v>
      </c>
      <c r="N475" s="294"/>
      <c r="O475" s="294">
        <v>35.5</v>
      </c>
      <c r="P475" s="300"/>
      <c r="Q475" s="292">
        <v>791792</v>
      </c>
      <c r="R475" s="292"/>
      <c r="S475" s="292"/>
      <c r="T475" s="292"/>
      <c r="U475" s="292"/>
      <c r="V475" s="292"/>
      <c r="W475" s="292"/>
      <c r="X475" s="294" t="s">
        <v>3814</v>
      </c>
      <c r="Y475" s="294" t="s">
        <v>1791</v>
      </c>
    </row>
    <row r="476" spans="1:25" ht="51" x14ac:dyDescent="0.25">
      <c r="A476" s="97">
        <f t="shared" si="8"/>
        <v>475</v>
      </c>
      <c r="B476" s="191"/>
      <c r="C476" s="191" t="s">
        <v>1652</v>
      </c>
      <c r="D476" s="294" t="s">
        <v>1787</v>
      </c>
      <c r="E476" s="259" t="s">
        <v>7896</v>
      </c>
      <c r="F476" s="265" t="s">
        <v>3815</v>
      </c>
      <c r="G476" s="294" t="s">
        <v>8026</v>
      </c>
      <c r="H476" s="294"/>
      <c r="I476" s="294"/>
      <c r="J476" s="294" t="s">
        <v>7879</v>
      </c>
      <c r="K476" s="132" t="s">
        <v>2633</v>
      </c>
      <c r="L476" s="132"/>
      <c r="M476" s="294" t="s">
        <v>8027</v>
      </c>
      <c r="N476" s="294"/>
      <c r="O476" s="294">
        <v>35.299999999999997</v>
      </c>
      <c r="P476" s="300"/>
      <c r="Q476" s="292">
        <v>787331.2</v>
      </c>
      <c r="R476" s="292"/>
      <c r="S476" s="292"/>
      <c r="T476" s="292"/>
      <c r="U476" s="292"/>
      <c r="V476" s="292"/>
      <c r="W476" s="292"/>
      <c r="X476" s="294" t="s">
        <v>3814</v>
      </c>
      <c r="Y476" s="294" t="s">
        <v>1791</v>
      </c>
    </row>
    <row r="477" spans="1:25" ht="51" x14ac:dyDescent="0.25">
      <c r="A477" s="97">
        <f t="shared" si="8"/>
        <v>476</v>
      </c>
      <c r="B477" s="191"/>
      <c r="C477" s="191" t="s">
        <v>1652</v>
      </c>
      <c r="D477" s="294" t="s">
        <v>1787</v>
      </c>
      <c r="E477" s="259" t="s">
        <v>7896</v>
      </c>
      <c r="F477" s="265" t="s">
        <v>1789</v>
      </c>
      <c r="G477" s="294" t="s">
        <v>1792</v>
      </c>
      <c r="H477" s="294"/>
      <c r="I477" s="294"/>
      <c r="J477" s="294" t="s">
        <v>7879</v>
      </c>
      <c r="K477" s="279" t="s">
        <v>1788</v>
      </c>
      <c r="L477" s="279"/>
      <c r="M477" s="294" t="s">
        <v>8028</v>
      </c>
      <c r="N477" s="294"/>
      <c r="O477" s="294">
        <v>19.100000000000001</v>
      </c>
      <c r="P477" s="300"/>
      <c r="Q477" s="292">
        <v>245546.74</v>
      </c>
      <c r="R477" s="292"/>
      <c r="S477" s="292"/>
      <c r="T477" s="292"/>
      <c r="U477" s="292"/>
      <c r="V477" s="292"/>
      <c r="W477" s="292"/>
      <c r="X477" s="294" t="s">
        <v>1790</v>
      </c>
      <c r="Y477" s="294" t="s">
        <v>1791</v>
      </c>
    </row>
    <row r="478" spans="1:25" ht="51" x14ac:dyDescent="0.25">
      <c r="A478" s="97">
        <f t="shared" ref="A478:A541" si="9">A477+1</f>
        <v>477</v>
      </c>
      <c r="B478" s="191"/>
      <c r="C478" s="191" t="s">
        <v>1652</v>
      </c>
      <c r="D478" s="294" t="s">
        <v>1787</v>
      </c>
      <c r="E478" s="259" t="s">
        <v>7896</v>
      </c>
      <c r="F478" s="265" t="s">
        <v>1794</v>
      </c>
      <c r="G478" s="294" t="s">
        <v>1796</v>
      </c>
      <c r="H478" s="294"/>
      <c r="I478" s="294"/>
      <c r="J478" s="294" t="s">
        <v>7879</v>
      </c>
      <c r="K478" s="279" t="s">
        <v>1793</v>
      </c>
      <c r="L478" s="279"/>
      <c r="M478" s="294" t="s">
        <v>1795</v>
      </c>
      <c r="N478" s="294"/>
      <c r="O478" s="294">
        <v>14.6</v>
      </c>
      <c r="P478" s="300"/>
      <c r="Q478" s="292">
        <v>323408</v>
      </c>
      <c r="R478" s="292"/>
      <c r="S478" s="292"/>
      <c r="T478" s="292"/>
      <c r="U478" s="292"/>
      <c r="V478" s="292"/>
      <c r="W478" s="292"/>
      <c r="X478" s="294" t="s">
        <v>1790</v>
      </c>
      <c r="Y478" s="294" t="s">
        <v>1791</v>
      </c>
    </row>
    <row r="479" spans="1:25" ht="102" x14ac:dyDescent="0.25">
      <c r="A479" s="97">
        <f t="shared" si="9"/>
        <v>478</v>
      </c>
      <c r="B479" s="191"/>
      <c r="C479" s="191" t="s">
        <v>1652</v>
      </c>
      <c r="D479" s="294" t="s">
        <v>1787</v>
      </c>
      <c r="E479" s="259" t="s">
        <v>7896</v>
      </c>
      <c r="F479" s="265" t="s">
        <v>1799</v>
      </c>
      <c r="G479" s="294" t="s">
        <v>1801</v>
      </c>
      <c r="H479" s="294"/>
      <c r="I479" s="294"/>
      <c r="J479" s="294" t="s">
        <v>7879</v>
      </c>
      <c r="K479" s="279" t="s">
        <v>1798</v>
      </c>
      <c r="L479" s="279"/>
      <c r="M479" s="294" t="s">
        <v>1800</v>
      </c>
      <c r="N479" s="294"/>
      <c r="O479" s="294">
        <v>24</v>
      </c>
      <c r="P479" s="300"/>
      <c r="Q479" s="292">
        <v>310025.59999999998</v>
      </c>
      <c r="R479" s="292"/>
      <c r="S479" s="292"/>
      <c r="T479" s="292"/>
      <c r="U479" s="292"/>
      <c r="V479" s="292"/>
      <c r="W479" s="292"/>
      <c r="X479" s="294" t="s">
        <v>1790</v>
      </c>
      <c r="Y479" s="294" t="s">
        <v>1791</v>
      </c>
    </row>
    <row r="480" spans="1:25" ht="51" x14ac:dyDescent="0.25">
      <c r="A480" s="97">
        <f t="shared" si="9"/>
        <v>479</v>
      </c>
      <c r="B480" s="191"/>
      <c r="C480" s="191" t="s">
        <v>1652</v>
      </c>
      <c r="D480" s="294" t="s">
        <v>1787</v>
      </c>
      <c r="E480" s="259" t="s">
        <v>7896</v>
      </c>
      <c r="F480" s="265" t="s">
        <v>1802</v>
      </c>
      <c r="G480" s="258" t="s">
        <v>1804</v>
      </c>
      <c r="H480" s="258"/>
      <c r="I480" s="258"/>
      <c r="J480" s="294" t="s">
        <v>7879</v>
      </c>
      <c r="K480" s="279" t="s">
        <v>1793</v>
      </c>
      <c r="L480" s="279"/>
      <c r="M480" s="294" t="s">
        <v>1803</v>
      </c>
      <c r="N480" s="294"/>
      <c r="O480" s="294">
        <v>24.1</v>
      </c>
      <c r="P480" s="300"/>
      <c r="Q480" s="292">
        <v>537526.4</v>
      </c>
      <c r="R480" s="292"/>
      <c r="S480" s="292"/>
      <c r="T480" s="292"/>
      <c r="U480" s="292"/>
      <c r="V480" s="292"/>
      <c r="W480" s="292"/>
      <c r="X480" s="294" t="s">
        <v>1790</v>
      </c>
      <c r="Y480" s="294" t="s">
        <v>1791</v>
      </c>
    </row>
    <row r="481" spans="1:25" ht="51" x14ac:dyDescent="0.25">
      <c r="A481" s="97">
        <f t="shared" si="9"/>
        <v>480</v>
      </c>
      <c r="B481" s="191"/>
      <c r="C481" s="191" t="s">
        <v>1652</v>
      </c>
      <c r="D481" s="294" t="s">
        <v>1787</v>
      </c>
      <c r="E481" s="259" t="s">
        <v>7896</v>
      </c>
      <c r="F481" s="265" t="s">
        <v>2467</v>
      </c>
      <c r="G481" s="294" t="s">
        <v>2470</v>
      </c>
      <c r="H481" s="294"/>
      <c r="I481" s="294"/>
      <c r="J481" s="294" t="s">
        <v>7879</v>
      </c>
      <c r="K481" s="132" t="s">
        <v>2064</v>
      </c>
      <c r="L481" s="132"/>
      <c r="M481" s="294" t="s">
        <v>2469</v>
      </c>
      <c r="N481" s="294"/>
      <c r="O481" s="294">
        <v>38.1</v>
      </c>
      <c r="P481" s="300"/>
      <c r="Q481" s="292">
        <v>849782.4</v>
      </c>
      <c r="R481" s="292"/>
      <c r="S481" s="292"/>
      <c r="T481" s="292"/>
      <c r="U481" s="292"/>
      <c r="V481" s="292"/>
      <c r="W481" s="292"/>
      <c r="X481" s="294" t="s">
        <v>2468</v>
      </c>
      <c r="Y481" s="294" t="s">
        <v>1791</v>
      </c>
    </row>
    <row r="482" spans="1:25" ht="51" x14ac:dyDescent="0.25">
      <c r="A482" s="97">
        <f t="shared" si="9"/>
        <v>481</v>
      </c>
      <c r="B482" s="191"/>
      <c r="C482" s="191" t="s">
        <v>1652</v>
      </c>
      <c r="D482" s="294" t="s">
        <v>1787</v>
      </c>
      <c r="E482" s="259" t="s">
        <v>7896</v>
      </c>
      <c r="F482" s="265" t="s">
        <v>2471</v>
      </c>
      <c r="G482" s="294" t="s">
        <v>2473</v>
      </c>
      <c r="H482" s="294"/>
      <c r="I482" s="294"/>
      <c r="J482" s="294" t="s">
        <v>7879</v>
      </c>
      <c r="K482" s="132" t="s">
        <v>2064</v>
      </c>
      <c r="L482" s="132"/>
      <c r="M482" s="294" t="s">
        <v>2472</v>
      </c>
      <c r="N482" s="294"/>
      <c r="O482" s="294">
        <v>42.4</v>
      </c>
      <c r="P482" s="300"/>
      <c r="Q482" s="292">
        <v>945689.59999999998</v>
      </c>
      <c r="R482" s="292"/>
      <c r="S482" s="292"/>
      <c r="T482" s="292"/>
      <c r="U482" s="292"/>
      <c r="V482" s="292"/>
      <c r="W482" s="292"/>
      <c r="X482" s="294" t="s">
        <v>2468</v>
      </c>
      <c r="Y482" s="294" t="s">
        <v>1791</v>
      </c>
    </row>
    <row r="483" spans="1:25" ht="51" x14ac:dyDescent="0.25">
      <c r="A483" s="97">
        <f t="shared" si="9"/>
        <v>482</v>
      </c>
      <c r="B483" s="191"/>
      <c r="C483" s="191" t="s">
        <v>1652</v>
      </c>
      <c r="D483" s="294" t="s">
        <v>1787</v>
      </c>
      <c r="E483" s="259" t="s">
        <v>7896</v>
      </c>
      <c r="F483" s="265" t="s">
        <v>2474</v>
      </c>
      <c r="G483" s="294" t="s">
        <v>2476</v>
      </c>
      <c r="H483" s="294"/>
      <c r="I483" s="294"/>
      <c r="J483" s="294" t="s">
        <v>7879</v>
      </c>
      <c r="K483" s="132" t="s">
        <v>2064</v>
      </c>
      <c r="L483" s="132"/>
      <c r="M483" s="294" t="s">
        <v>2475</v>
      </c>
      <c r="N483" s="294"/>
      <c r="O483" s="294">
        <v>18.600000000000001</v>
      </c>
      <c r="P483" s="300"/>
      <c r="Q483" s="292">
        <v>414854.40000000002</v>
      </c>
      <c r="R483" s="292"/>
      <c r="S483" s="292"/>
      <c r="T483" s="292"/>
      <c r="U483" s="292"/>
      <c r="V483" s="292"/>
      <c r="W483" s="292"/>
      <c r="X483" s="294" t="s">
        <v>2468</v>
      </c>
      <c r="Y483" s="294" t="s">
        <v>1791</v>
      </c>
    </row>
    <row r="484" spans="1:25" ht="51" x14ac:dyDescent="0.25">
      <c r="A484" s="97">
        <f t="shared" si="9"/>
        <v>483</v>
      </c>
      <c r="B484" s="191"/>
      <c r="C484" s="191" t="s">
        <v>1652</v>
      </c>
      <c r="D484" s="294" t="s">
        <v>1787</v>
      </c>
      <c r="E484" s="259" t="s">
        <v>7896</v>
      </c>
      <c r="F484" s="265" t="s">
        <v>2477</v>
      </c>
      <c r="G484" s="294" t="s">
        <v>2479</v>
      </c>
      <c r="H484" s="294"/>
      <c r="I484" s="294"/>
      <c r="J484" s="294" t="s">
        <v>7879</v>
      </c>
      <c r="K484" s="132" t="s">
        <v>2064</v>
      </c>
      <c r="L484" s="132"/>
      <c r="M484" s="294" t="s">
        <v>2478</v>
      </c>
      <c r="N484" s="294"/>
      <c r="O484" s="294">
        <v>53.3</v>
      </c>
      <c r="P484" s="300"/>
      <c r="Q484" s="292">
        <v>1188803.2</v>
      </c>
      <c r="R484" s="292"/>
      <c r="S484" s="292"/>
      <c r="T484" s="292"/>
      <c r="U484" s="292"/>
      <c r="V484" s="292"/>
      <c r="W484" s="292"/>
      <c r="X484" s="294" t="s">
        <v>2468</v>
      </c>
      <c r="Y484" s="294" t="s">
        <v>1791</v>
      </c>
    </row>
    <row r="485" spans="1:25" ht="51" x14ac:dyDescent="0.25">
      <c r="A485" s="97">
        <f t="shared" si="9"/>
        <v>484</v>
      </c>
      <c r="B485" s="191"/>
      <c r="C485" s="191" t="s">
        <v>1652</v>
      </c>
      <c r="D485" s="294" t="s">
        <v>1787</v>
      </c>
      <c r="E485" s="259" t="s">
        <v>7896</v>
      </c>
      <c r="F485" s="265" t="s">
        <v>2462</v>
      </c>
      <c r="G485" s="294" t="s">
        <v>2465</v>
      </c>
      <c r="H485" s="294"/>
      <c r="I485" s="294"/>
      <c r="J485" s="294" t="s">
        <v>7879</v>
      </c>
      <c r="K485" s="132" t="s">
        <v>2064</v>
      </c>
      <c r="L485" s="132"/>
      <c r="M485" s="294" t="s">
        <v>2464</v>
      </c>
      <c r="N485" s="294"/>
      <c r="O485" s="294">
        <v>23.7</v>
      </c>
      <c r="P485" s="300"/>
      <c r="Q485" s="292">
        <v>528604.80000000005</v>
      </c>
      <c r="R485" s="292"/>
      <c r="S485" s="292"/>
      <c r="T485" s="292"/>
      <c r="U485" s="292"/>
      <c r="V485" s="292"/>
      <c r="W485" s="292"/>
      <c r="X485" s="294" t="s">
        <v>2463</v>
      </c>
      <c r="Y485" s="294" t="s">
        <v>1791</v>
      </c>
    </row>
    <row r="486" spans="1:25" ht="51" x14ac:dyDescent="0.25">
      <c r="A486" s="97">
        <f t="shared" si="9"/>
        <v>485</v>
      </c>
      <c r="B486" s="191"/>
      <c r="C486" s="191" t="s">
        <v>1652</v>
      </c>
      <c r="D486" s="294" t="s">
        <v>1787</v>
      </c>
      <c r="E486" s="259" t="s">
        <v>7896</v>
      </c>
      <c r="F486" s="265" t="s">
        <v>2466</v>
      </c>
      <c r="G486" s="294" t="s">
        <v>8029</v>
      </c>
      <c r="H486" s="294"/>
      <c r="I486" s="294"/>
      <c r="J486" s="294" t="s">
        <v>7879</v>
      </c>
      <c r="K486" s="132" t="s">
        <v>2064</v>
      </c>
      <c r="L486" s="132"/>
      <c r="M486" s="294" t="s">
        <v>8030</v>
      </c>
      <c r="N486" s="294"/>
      <c r="O486" s="294">
        <v>23</v>
      </c>
      <c r="P486" s="300"/>
      <c r="Q486" s="292">
        <v>512992</v>
      </c>
      <c r="R486" s="292"/>
      <c r="S486" s="292"/>
      <c r="T486" s="292"/>
      <c r="U486" s="292"/>
      <c r="V486" s="292"/>
      <c r="W486" s="292"/>
      <c r="X486" s="294" t="s">
        <v>2463</v>
      </c>
      <c r="Y486" s="294" t="s">
        <v>1791</v>
      </c>
    </row>
    <row r="487" spans="1:25" ht="51" x14ac:dyDescent="0.25">
      <c r="A487" s="97">
        <f t="shared" si="9"/>
        <v>486</v>
      </c>
      <c r="B487" s="191"/>
      <c r="C487" s="191" t="s">
        <v>1652</v>
      </c>
      <c r="D487" s="294" t="s">
        <v>1787</v>
      </c>
      <c r="E487" s="259" t="s">
        <v>7896</v>
      </c>
      <c r="F487" s="265" t="s">
        <v>2446</v>
      </c>
      <c r="G487" s="294" t="s">
        <v>2449</v>
      </c>
      <c r="H487" s="294"/>
      <c r="I487" s="294"/>
      <c r="J487" s="294" t="s">
        <v>7879</v>
      </c>
      <c r="K487" s="132" t="s">
        <v>2315</v>
      </c>
      <c r="L487" s="132"/>
      <c r="M487" s="294" t="s">
        <v>2448</v>
      </c>
      <c r="N487" s="294"/>
      <c r="O487" s="294">
        <v>17.399999999999999</v>
      </c>
      <c r="P487" s="300"/>
      <c r="Q487" s="292">
        <v>223691.79</v>
      </c>
      <c r="R487" s="292"/>
      <c r="S487" s="292"/>
      <c r="T487" s="292"/>
      <c r="U487" s="292"/>
      <c r="V487" s="292"/>
      <c r="W487" s="292"/>
      <c r="X487" s="294" t="s">
        <v>2447</v>
      </c>
      <c r="Y487" s="294" t="s">
        <v>1791</v>
      </c>
    </row>
    <row r="488" spans="1:25" ht="51" x14ac:dyDescent="0.25">
      <c r="A488" s="97">
        <f t="shared" si="9"/>
        <v>487</v>
      </c>
      <c r="B488" s="191"/>
      <c r="C488" s="191" t="s">
        <v>1652</v>
      </c>
      <c r="D488" s="294" t="s">
        <v>1787</v>
      </c>
      <c r="E488" s="259" t="s">
        <v>7896</v>
      </c>
      <c r="F488" s="265" t="s">
        <v>2450</v>
      </c>
      <c r="G488" s="294" t="s">
        <v>2452</v>
      </c>
      <c r="H488" s="294"/>
      <c r="I488" s="294"/>
      <c r="J488" s="294" t="s">
        <v>7879</v>
      </c>
      <c r="K488" s="132" t="s">
        <v>2064</v>
      </c>
      <c r="L488" s="132"/>
      <c r="M488" s="294" t="s">
        <v>2451</v>
      </c>
      <c r="N488" s="294"/>
      <c r="O488" s="294">
        <v>31.9</v>
      </c>
      <c r="P488" s="300"/>
      <c r="Q488" s="292">
        <v>711497.6</v>
      </c>
      <c r="R488" s="292"/>
      <c r="S488" s="292"/>
      <c r="T488" s="292"/>
      <c r="U488" s="292"/>
      <c r="V488" s="292"/>
      <c r="W488" s="292"/>
      <c r="X488" s="294" t="s">
        <v>2447</v>
      </c>
      <c r="Y488" s="294" t="s">
        <v>1791</v>
      </c>
    </row>
    <row r="489" spans="1:25" ht="51" x14ac:dyDescent="0.25">
      <c r="A489" s="97">
        <f t="shared" si="9"/>
        <v>488</v>
      </c>
      <c r="B489" s="191"/>
      <c r="C489" s="191" t="s">
        <v>1652</v>
      </c>
      <c r="D489" s="294" t="s">
        <v>1787</v>
      </c>
      <c r="E489" s="259" t="s">
        <v>7896</v>
      </c>
      <c r="F489" s="265" t="s">
        <v>2453</v>
      </c>
      <c r="G489" s="294" t="s">
        <v>2455</v>
      </c>
      <c r="H489" s="294"/>
      <c r="I489" s="294"/>
      <c r="J489" s="294" t="s">
        <v>7879</v>
      </c>
      <c r="K489" s="132" t="s">
        <v>2064</v>
      </c>
      <c r="L489" s="132"/>
      <c r="M489" s="294" t="s">
        <v>2454</v>
      </c>
      <c r="N489" s="294"/>
      <c r="O489" s="294">
        <v>32.799999999999997</v>
      </c>
      <c r="P489" s="300"/>
      <c r="Q489" s="292">
        <v>492918.4</v>
      </c>
      <c r="R489" s="292"/>
      <c r="S489" s="292"/>
      <c r="T489" s="292"/>
      <c r="U489" s="292"/>
      <c r="V489" s="292"/>
      <c r="W489" s="292"/>
      <c r="X489" s="294" t="s">
        <v>2447</v>
      </c>
      <c r="Y489" s="294" t="s">
        <v>1791</v>
      </c>
    </row>
    <row r="490" spans="1:25" ht="51" x14ac:dyDescent="0.25">
      <c r="A490" s="97">
        <f t="shared" si="9"/>
        <v>489</v>
      </c>
      <c r="B490" s="191"/>
      <c r="C490" s="191" t="s">
        <v>1652</v>
      </c>
      <c r="D490" s="294" t="s">
        <v>1787</v>
      </c>
      <c r="E490" s="259" t="s">
        <v>7896</v>
      </c>
      <c r="F490" s="265" t="s">
        <v>2456</v>
      </c>
      <c r="G490" s="294" t="s">
        <v>2458</v>
      </c>
      <c r="H490" s="294"/>
      <c r="I490" s="294"/>
      <c r="J490" s="294" t="s">
        <v>7879</v>
      </c>
      <c r="K490" s="132" t="s">
        <v>2064</v>
      </c>
      <c r="L490" s="132"/>
      <c r="M490" s="294" t="s">
        <v>2457</v>
      </c>
      <c r="N490" s="294"/>
      <c r="O490" s="294">
        <v>20.8</v>
      </c>
      <c r="P490" s="300"/>
      <c r="Q490" s="292">
        <v>463923.20000000001</v>
      </c>
      <c r="R490" s="292"/>
      <c r="S490" s="292"/>
      <c r="T490" s="292"/>
      <c r="U490" s="292"/>
      <c r="V490" s="292"/>
      <c r="W490" s="292"/>
      <c r="X490" s="294" t="s">
        <v>2447</v>
      </c>
      <c r="Y490" s="294" t="s">
        <v>1791</v>
      </c>
    </row>
    <row r="491" spans="1:25" ht="51" x14ac:dyDescent="0.25">
      <c r="A491" s="97">
        <f t="shared" si="9"/>
        <v>490</v>
      </c>
      <c r="B491" s="191"/>
      <c r="C491" s="191" t="s">
        <v>1652</v>
      </c>
      <c r="D491" s="294" t="s">
        <v>1787</v>
      </c>
      <c r="E491" s="259" t="s">
        <v>7896</v>
      </c>
      <c r="F491" s="265" t="s">
        <v>2459</v>
      </c>
      <c r="G491" s="294" t="s">
        <v>2461</v>
      </c>
      <c r="H491" s="294"/>
      <c r="I491" s="294"/>
      <c r="J491" s="294" t="s">
        <v>7879</v>
      </c>
      <c r="K491" s="132" t="s">
        <v>2064</v>
      </c>
      <c r="L491" s="132"/>
      <c r="M491" s="294" t="s">
        <v>2460</v>
      </c>
      <c r="N491" s="294"/>
      <c r="O491" s="294">
        <v>18.8</v>
      </c>
      <c r="P491" s="300"/>
      <c r="Q491" s="292">
        <v>419315.20000000001</v>
      </c>
      <c r="R491" s="292"/>
      <c r="S491" s="292"/>
      <c r="T491" s="292"/>
      <c r="U491" s="292"/>
      <c r="V491" s="292"/>
      <c r="W491" s="292"/>
      <c r="X491" s="294" t="s">
        <v>2447</v>
      </c>
      <c r="Y491" s="294" t="s">
        <v>1791</v>
      </c>
    </row>
    <row r="492" spans="1:25" ht="51" x14ac:dyDescent="0.25">
      <c r="A492" s="97">
        <f t="shared" si="9"/>
        <v>491</v>
      </c>
      <c r="B492" s="191"/>
      <c r="C492" s="191" t="s">
        <v>1652</v>
      </c>
      <c r="D492" s="294" t="s">
        <v>1787</v>
      </c>
      <c r="E492" s="259" t="s">
        <v>7896</v>
      </c>
      <c r="F492" s="265" t="s">
        <v>3435</v>
      </c>
      <c r="G492" s="294" t="s">
        <v>3438</v>
      </c>
      <c r="H492" s="294"/>
      <c r="I492" s="294"/>
      <c r="J492" s="294" t="s">
        <v>7879</v>
      </c>
      <c r="K492" s="132" t="s">
        <v>2226</v>
      </c>
      <c r="L492" s="132"/>
      <c r="M492" s="294" t="s">
        <v>3437</v>
      </c>
      <c r="N492" s="294"/>
      <c r="O492" s="294">
        <v>32.5</v>
      </c>
      <c r="P492" s="300"/>
      <c r="Q492" s="292">
        <v>682467.5</v>
      </c>
      <c r="R492" s="292"/>
      <c r="S492" s="292"/>
      <c r="T492" s="292"/>
      <c r="U492" s="292"/>
      <c r="V492" s="292"/>
      <c r="W492" s="292"/>
      <c r="X492" s="294" t="s">
        <v>3436</v>
      </c>
      <c r="Y492" s="294" t="s">
        <v>1791</v>
      </c>
    </row>
    <row r="493" spans="1:25" ht="51" x14ac:dyDescent="0.25">
      <c r="A493" s="97">
        <f t="shared" si="9"/>
        <v>492</v>
      </c>
      <c r="B493" s="191"/>
      <c r="C493" s="191" t="s">
        <v>1652</v>
      </c>
      <c r="D493" s="294" t="s">
        <v>1787</v>
      </c>
      <c r="E493" s="259" t="s">
        <v>7896</v>
      </c>
      <c r="F493" s="265" t="s">
        <v>3442</v>
      </c>
      <c r="G493" s="294" t="s">
        <v>3445</v>
      </c>
      <c r="H493" s="294"/>
      <c r="I493" s="294"/>
      <c r="J493" s="294" t="s">
        <v>7879</v>
      </c>
      <c r="K493" s="132" t="s">
        <v>2064</v>
      </c>
      <c r="L493" s="132"/>
      <c r="M493" s="294" t="s">
        <v>3444</v>
      </c>
      <c r="N493" s="294"/>
      <c r="O493" s="294">
        <v>31.8</v>
      </c>
      <c r="P493" s="300"/>
      <c r="Q493" s="292">
        <v>709267.2</v>
      </c>
      <c r="R493" s="292"/>
      <c r="S493" s="292"/>
      <c r="T493" s="292"/>
      <c r="U493" s="292"/>
      <c r="V493" s="292"/>
      <c r="W493" s="292"/>
      <c r="X493" s="294" t="s">
        <v>3443</v>
      </c>
      <c r="Y493" s="294" t="s">
        <v>1791</v>
      </c>
    </row>
    <row r="494" spans="1:25" ht="51" x14ac:dyDescent="0.25">
      <c r="A494" s="97">
        <f t="shared" si="9"/>
        <v>493</v>
      </c>
      <c r="B494" s="191"/>
      <c r="C494" s="191" t="s">
        <v>1652</v>
      </c>
      <c r="D494" s="294" t="s">
        <v>1787</v>
      </c>
      <c r="E494" s="259" t="s">
        <v>7896</v>
      </c>
      <c r="F494" s="265" t="s">
        <v>3446</v>
      </c>
      <c r="G494" s="294" t="s">
        <v>4121</v>
      </c>
      <c r="H494" s="294"/>
      <c r="I494" s="294"/>
      <c r="J494" s="294" t="s">
        <v>7879</v>
      </c>
      <c r="K494" s="132" t="s">
        <v>2064</v>
      </c>
      <c r="L494" s="132"/>
      <c r="M494" s="294" t="s">
        <v>4354</v>
      </c>
      <c r="N494" s="294"/>
      <c r="O494" s="294">
        <v>34.4</v>
      </c>
      <c r="P494" s="300"/>
      <c r="Q494" s="292">
        <v>767257.59999999998</v>
      </c>
      <c r="R494" s="292"/>
      <c r="S494" s="292"/>
      <c r="T494" s="292"/>
      <c r="U494" s="292"/>
      <c r="V494" s="292"/>
      <c r="W494" s="292"/>
      <c r="X494" s="294" t="s">
        <v>3447</v>
      </c>
      <c r="Y494" s="294" t="s">
        <v>1791</v>
      </c>
    </row>
    <row r="495" spans="1:25" ht="51" x14ac:dyDescent="0.25">
      <c r="A495" s="97">
        <f t="shared" si="9"/>
        <v>494</v>
      </c>
      <c r="B495" s="191"/>
      <c r="C495" s="191" t="s">
        <v>1652</v>
      </c>
      <c r="D495" s="294" t="s">
        <v>1787</v>
      </c>
      <c r="E495" s="259" t="s">
        <v>7896</v>
      </c>
      <c r="F495" s="265" t="s">
        <v>3448</v>
      </c>
      <c r="G495" s="294" t="s">
        <v>4122</v>
      </c>
      <c r="H495" s="294"/>
      <c r="I495" s="294"/>
      <c r="J495" s="294" t="s">
        <v>7879</v>
      </c>
      <c r="K495" s="132" t="s">
        <v>2064</v>
      </c>
      <c r="L495" s="132"/>
      <c r="M495" s="294" t="s">
        <v>4355</v>
      </c>
      <c r="N495" s="294"/>
      <c r="O495" s="294">
        <v>32.299999999999997</v>
      </c>
      <c r="P495" s="300"/>
      <c r="Q495" s="292">
        <v>720419.2</v>
      </c>
      <c r="R495" s="292"/>
      <c r="S495" s="292"/>
      <c r="T495" s="292"/>
      <c r="U495" s="292"/>
      <c r="V495" s="292"/>
      <c r="W495" s="292"/>
      <c r="X495" s="294" t="s">
        <v>3447</v>
      </c>
      <c r="Y495" s="294" t="s">
        <v>1791</v>
      </c>
    </row>
    <row r="496" spans="1:25" ht="51" x14ac:dyDescent="0.25">
      <c r="A496" s="97">
        <f t="shared" si="9"/>
        <v>495</v>
      </c>
      <c r="B496" s="191"/>
      <c r="C496" s="191" t="s">
        <v>1652</v>
      </c>
      <c r="D496" s="294" t="s">
        <v>1787</v>
      </c>
      <c r="E496" s="259" t="s">
        <v>7896</v>
      </c>
      <c r="F496" s="265" t="s">
        <v>3764</v>
      </c>
      <c r="G496" s="294" t="s">
        <v>3766</v>
      </c>
      <c r="H496" s="294"/>
      <c r="I496" s="294"/>
      <c r="J496" s="294" t="s">
        <v>7879</v>
      </c>
      <c r="K496" s="132" t="s">
        <v>2092</v>
      </c>
      <c r="L496" s="132"/>
      <c r="M496" s="294" t="s">
        <v>7113</v>
      </c>
      <c r="N496" s="294"/>
      <c r="O496" s="294">
        <v>33.299999999999997</v>
      </c>
      <c r="P496" s="300"/>
      <c r="Q496" s="292">
        <v>742723.2</v>
      </c>
      <c r="R496" s="292"/>
      <c r="S496" s="292"/>
      <c r="T496" s="292"/>
      <c r="U496" s="292"/>
      <c r="V496" s="292"/>
      <c r="W496" s="292"/>
      <c r="X496" s="294" t="s">
        <v>3765</v>
      </c>
      <c r="Y496" s="294" t="s">
        <v>1791</v>
      </c>
    </row>
    <row r="497" spans="1:25" ht="51" x14ac:dyDescent="0.25">
      <c r="A497" s="97">
        <f t="shared" si="9"/>
        <v>496</v>
      </c>
      <c r="B497" s="191"/>
      <c r="C497" s="191" t="s">
        <v>1652</v>
      </c>
      <c r="D497" s="294" t="s">
        <v>1787</v>
      </c>
      <c r="E497" s="259" t="s">
        <v>7896</v>
      </c>
      <c r="F497" s="265" t="s">
        <v>2755</v>
      </c>
      <c r="G497" s="258" t="s">
        <v>3999</v>
      </c>
      <c r="H497" s="258"/>
      <c r="I497" s="258"/>
      <c r="J497" s="294" t="s">
        <v>7879</v>
      </c>
      <c r="K497" s="132" t="s">
        <v>2751</v>
      </c>
      <c r="L497" s="132"/>
      <c r="M497" s="294" t="s">
        <v>4227</v>
      </c>
      <c r="N497" s="294"/>
      <c r="O497" s="294">
        <v>36.9</v>
      </c>
      <c r="P497" s="300"/>
      <c r="Q497" s="292">
        <v>752022</v>
      </c>
      <c r="R497" s="292"/>
      <c r="S497" s="292"/>
      <c r="T497" s="292"/>
      <c r="U497" s="292"/>
      <c r="V497" s="292"/>
      <c r="W497" s="292"/>
      <c r="X497" s="294" t="s">
        <v>2756</v>
      </c>
      <c r="Y497" s="294" t="s">
        <v>1807</v>
      </c>
    </row>
    <row r="498" spans="1:25" ht="51" x14ac:dyDescent="0.25">
      <c r="A498" s="97">
        <f t="shared" si="9"/>
        <v>497</v>
      </c>
      <c r="B498" s="191"/>
      <c r="C498" s="191" t="s">
        <v>1652</v>
      </c>
      <c r="D498" s="294" t="s">
        <v>1787</v>
      </c>
      <c r="E498" s="259" t="s">
        <v>7896</v>
      </c>
      <c r="F498" s="265" t="s">
        <v>2757</v>
      </c>
      <c r="G498" s="258" t="s">
        <v>4000</v>
      </c>
      <c r="H498" s="258"/>
      <c r="I498" s="258"/>
      <c r="J498" s="294" t="s">
        <v>7879</v>
      </c>
      <c r="K498" s="132" t="s">
        <v>2751</v>
      </c>
      <c r="L498" s="132"/>
      <c r="M498" s="294" t="s">
        <v>4228</v>
      </c>
      <c r="N498" s="294"/>
      <c r="O498" s="294">
        <v>36.700000000000003</v>
      </c>
      <c r="P498" s="300"/>
      <c r="Q498" s="292">
        <v>747946</v>
      </c>
      <c r="R498" s="292"/>
      <c r="S498" s="292"/>
      <c r="T498" s="292"/>
      <c r="U498" s="292"/>
      <c r="V498" s="292"/>
      <c r="W498" s="292"/>
      <c r="X498" s="294" t="s">
        <v>2756</v>
      </c>
      <c r="Y498" s="294" t="s">
        <v>1791</v>
      </c>
    </row>
    <row r="499" spans="1:25" ht="51" x14ac:dyDescent="0.25">
      <c r="A499" s="97">
        <f t="shared" si="9"/>
        <v>498</v>
      </c>
      <c r="B499" s="191"/>
      <c r="C499" s="191" t="s">
        <v>1652</v>
      </c>
      <c r="D499" s="294" t="s">
        <v>1787</v>
      </c>
      <c r="E499" s="259" t="s">
        <v>7896</v>
      </c>
      <c r="F499" s="265" t="s">
        <v>3411</v>
      </c>
      <c r="G499" s="294" t="s">
        <v>3414</v>
      </c>
      <c r="H499" s="294"/>
      <c r="I499" s="294"/>
      <c r="J499" s="294" t="s">
        <v>7879</v>
      </c>
      <c r="K499" s="132" t="s">
        <v>2064</v>
      </c>
      <c r="L499" s="132"/>
      <c r="M499" s="294" t="s">
        <v>3413</v>
      </c>
      <c r="N499" s="294"/>
      <c r="O499" s="294">
        <v>41.3</v>
      </c>
      <c r="P499" s="300"/>
      <c r="Q499" s="292">
        <v>921155.2</v>
      </c>
      <c r="R499" s="292"/>
      <c r="S499" s="292"/>
      <c r="T499" s="292"/>
      <c r="U499" s="292"/>
      <c r="V499" s="292"/>
      <c r="W499" s="292"/>
      <c r="X499" s="294" t="s">
        <v>3412</v>
      </c>
      <c r="Y499" s="294" t="s">
        <v>1791</v>
      </c>
    </row>
    <row r="500" spans="1:25" ht="51" x14ac:dyDescent="0.25">
      <c r="A500" s="97">
        <f t="shared" si="9"/>
        <v>499</v>
      </c>
      <c r="B500" s="191"/>
      <c r="C500" s="191" t="s">
        <v>1652</v>
      </c>
      <c r="D500" s="294" t="s">
        <v>1787</v>
      </c>
      <c r="E500" s="259" t="s">
        <v>7896</v>
      </c>
      <c r="F500" s="265" t="s">
        <v>3415</v>
      </c>
      <c r="G500" s="294" t="s">
        <v>3417</v>
      </c>
      <c r="H500" s="294"/>
      <c r="I500" s="294"/>
      <c r="J500" s="294" t="s">
        <v>7879</v>
      </c>
      <c r="K500" s="132" t="s">
        <v>2064</v>
      </c>
      <c r="L500" s="132"/>
      <c r="M500" s="294" t="s">
        <v>3416</v>
      </c>
      <c r="N500" s="294"/>
      <c r="O500" s="294">
        <v>40.799999999999997</v>
      </c>
      <c r="P500" s="300"/>
      <c r="Q500" s="292">
        <v>910003.19999999995</v>
      </c>
      <c r="R500" s="292"/>
      <c r="S500" s="292"/>
      <c r="T500" s="292"/>
      <c r="U500" s="292"/>
      <c r="V500" s="292"/>
      <c r="W500" s="292"/>
      <c r="X500" s="294" t="s">
        <v>3412</v>
      </c>
      <c r="Y500" s="294" t="s">
        <v>1791</v>
      </c>
    </row>
    <row r="501" spans="1:25" ht="51" x14ac:dyDescent="0.25">
      <c r="A501" s="97">
        <f t="shared" si="9"/>
        <v>500</v>
      </c>
      <c r="B501" s="191"/>
      <c r="C501" s="191" t="s">
        <v>1652</v>
      </c>
      <c r="D501" s="294" t="s">
        <v>1787</v>
      </c>
      <c r="E501" s="259" t="s">
        <v>7896</v>
      </c>
      <c r="F501" s="265" t="s">
        <v>3140</v>
      </c>
      <c r="G501" s="294" t="s">
        <v>4071</v>
      </c>
      <c r="H501" s="294"/>
      <c r="I501" s="294"/>
      <c r="J501" s="294" t="s">
        <v>7879</v>
      </c>
      <c r="K501" s="132" t="s">
        <v>3139</v>
      </c>
      <c r="L501" s="132"/>
      <c r="M501" s="294" t="s">
        <v>4301</v>
      </c>
      <c r="N501" s="294"/>
      <c r="O501" s="294">
        <v>30.7</v>
      </c>
      <c r="P501" s="300"/>
      <c r="Q501" s="292">
        <v>684732.8</v>
      </c>
      <c r="R501" s="292"/>
      <c r="S501" s="292"/>
      <c r="T501" s="292"/>
      <c r="U501" s="292"/>
      <c r="V501" s="292"/>
      <c r="W501" s="292"/>
      <c r="X501" s="294" t="s">
        <v>3141</v>
      </c>
      <c r="Y501" s="294" t="s">
        <v>1791</v>
      </c>
    </row>
    <row r="502" spans="1:25" ht="51" x14ac:dyDescent="0.25">
      <c r="A502" s="97">
        <f t="shared" si="9"/>
        <v>501</v>
      </c>
      <c r="B502" s="191"/>
      <c r="C502" s="191" t="s">
        <v>1652</v>
      </c>
      <c r="D502" s="294" t="s">
        <v>1787</v>
      </c>
      <c r="E502" s="259" t="s">
        <v>7896</v>
      </c>
      <c r="F502" s="265" t="s">
        <v>3421</v>
      </c>
      <c r="G502" s="294" t="s">
        <v>8031</v>
      </c>
      <c r="H502" s="294"/>
      <c r="I502" s="294"/>
      <c r="J502" s="294" t="s">
        <v>7879</v>
      </c>
      <c r="K502" s="132" t="s">
        <v>2064</v>
      </c>
      <c r="L502" s="132"/>
      <c r="M502" s="294" t="s">
        <v>8032</v>
      </c>
      <c r="N502" s="294"/>
      <c r="O502" s="294">
        <v>24.2</v>
      </c>
      <c r="P502" s="300"/>
      <c r="Q502" s="292">
        <v>539756.80000000005</v>
      </c>
      <c r="R502" s="292"/>
      <c r="S502" s="292"/>
      <c r="T502" s="292"/>
      <c r="U502" s="292"/>
      <c r="V502" s="292"/>
      <c r="W502" s="292"/>
      <c r="X502" s="294" t="s">
        <v>3422</v>
      </c>
      <c r="Y502" s="294" t="s">
        <v>1791</v>
      </c>
    </row>
    <row r="503" spans="1:25" ht="51" x14ac:dyDescent="0.25">
      <c r="A503" s="97">
        <f t="shared" si="9"/>
        <v>502</v>
      </c>
      <c r="B503" s="191"/>
      <c r="C503" s="191" t="s">
        <v>1652</v>
      </c>
      <c r="D503" s="294" t="s">
        <v>1787</v>
      </c>
      <c r="E503" s="259" t="s">
        <v>7896</v>
      </c>
      <c r="F503" s="265" t="s">
        <v>3423</v>
      </c>
      <c r="G503" s="294" t="s">
        <v>8033</v>
      </c>
      <c r="H503" s="294"/>
      <c r="I503" s="294"/>
      <c r="J503" s="294" t="s">
        <v>7879</v>
      </c>
      <c r="K503" s="132" t="s">
        <v>2064</v>
      </c>
      <c r="L503" s="132"/>
      <c r="M503" s="294" t="s">
        <v>8034</v>
      </c>
      <c r="N503" s="294"/>
      <c r="O503" s="294">
        <v>13.7</v>
      </c>
      <c r="P503" s="300"/>
      <c r="Q503" s="292">
        <v>305564.79999999999</v>
      </c>
      <c r="R503" s="292"/>
      <c r="S503" s="292"/>
      <c r="T503" s="292"/>
      <c r="U503" s="292"/>
      <c r="V503" s="292"/>
      <c r="W503" s="292"/>
      <c r="X503" s="294" t="s">
        <v>3422</v>
      </c>
      <c r="Y503" s="294" t="s">
        <v>1791</v>
      </c>
    </row>
    <row r="504" spans="1:25" ht="51" x14ac:dyDescent="0.25">
      <c r="A504" s="97">
        <f t="shared" si="9"/>
        <v>503</v>
      </c>
      <c r="B504" s="191"/>
      <c r="C504" s="191" t="s">
        <v>1652</v>
      </c>
      <c r="D504" s="294" t="s">
        <v>1787</v>
      </c>
      <c r="E504" s="259" t="s">
        <v>7896</v>
      </c>
      <c r="F504" s="265" t="s">
        <v>3424</v>
      </c>
      <c r="G504" s="294" t="s">
        <v>8035</v>
      </c>
      <c r="H504" s="294"/>
      <c r="I504" s="294"/>
      <c r="J504" s="294" t="s">
        <v>7879</v>
      </c>
      <c r="K504" s="132" t="s">
        <v>2064</v>
      </c>
      <c r="L504" s="132"/>
      <c r="M504" s="294" t="s">
        <v>8036</v>
      </c>
      <c r="N504" s="294"/>
      <c r="O504" s="294">
        <v>24</v>
      </c>
      <c r="P504" s="300"/>
      <c r="Q504" s="292">
        <v>535296</v>
      </c>
      <c r="R504" s="292"/>
      <c r="S504" s="292"/>
      <c r="T504" s="292"/>
      <c r="U504" s="292"/>
      <c r="V504" s="292"/>
      <c r="W504" s="292"/>
      <c r="X504" s="294" t="s">
        <v>3422</v>
      </c>
      <c r="Y504" s="294" t="s">
        <v>1791</v>
      </c>
    </row>
    <row r="505" spans="1:25" ht="51" x14ac:dyDescent="0.25">
      <c r="A505" s="97">
        <f t="shared" si="9"/>
        <v>504</v>
      </c>
      <c r="B505" s="191"/>
      <c r="C505" s="191" t="s">
        <v>1652</v>
      </c>
      <c r="D505" s="294" t="s">
        <v>1787</v>
      </c>
      <c r="E505" s="259" t="s">
        <v>7896</v>
      </c>
      <c r="F505" s="279" t="s">
        <v>2718</v>
      </c>
      <c r="G505" s="258" t="s">
        <v>3989</v>
      </c>
      <c r="H505" s="258"/>
      <c r="I505" s="258"/>
      <c r="J505" s="294" t="s">
        <v>7879</v>
      </c>
      <c r="K505" s="132" t="s">
        <v>1793</v>
      </c>
      <c r="L505" s="132"/>
      <c r="M505" s="294" t="s">
        <v>4217</v>
      </c>
      <c r="N505" s="294"/>
      <c r="O505" s="294">
        <v>10.8</v>
      </c>
      <c r="P505" s="300"/>
      <c r="Q505" s="292">
        <v>240883.20000000001</v>
      </c>
      <c r="R505" s="292"/>
      <c r="S505" s="292"/>
      <c r="T505" s="292"/>
      <c r="U505" s="292"/>
      <c r="V505" s="292"/>
      <c r="W505" s="292"/>
      <c r="X505" s="294" t="s">
        <v>2719</v>
      </c>
      <c r="Y505" s="294" t="s">
        <v>1791</v>
      </c>
    </row>
    <row r="506" spans="1:25" ht="51" x14ac:dyDescent="0.25">
      <c r="A506" s="97">
        <f t="shared" si="9"/>
        <v>505</v>
      </c>
      <c r="B506" s="191"/>
      <c r="C506" s="191" t="s">
        <v>1652</v>
      </c>
      <c r="D506" s="294" t="s">
        <v>1787</v>
      </c>
      <c r="E506" s="259" t="s">
        <v>7896</v>
      </c>
      <c r="F506" s="279" t="s">
        <v>2722</v>
      </c>
      <c r="G506" s="294" t="s">
        <v>8037</v>
      </c>
      <c r="H506" s="294"/>
      <c r="I506" s="294"/>
      <c r="J506" s="294" t="s">
        <v>7879</v>
      </c>
      <c r="K506" s="132" t="s">
        <v>1793</v>
      </c>
      <c r="L506" s="132"/>
      <c r="M506" s="294" t="s">
        <v>8038</v>
      </c>
      <c r="N506" s="294"/>
      <c r="O506" s="294">
        <v>17.3</v>
      </c>
      <c r="P506" s="300"/>
      <c r="Q506" s="292">
        <v>385859.2</v>
      </c>
      <c r="R506" s="292"/>
      <c r="S506" s="292"/>
      <c r="T506" s="292"/>
      <c r="U506" s="292"/>
      <c r="V506" s="292"/>
      <c r="W506" s="292"/>
      <c r="X506" s="294" t="s">
        <v>2719</v>
      </c>
      <c r="Y506" s="294" t="s">
        <v>1791</v>
      </c>
    </row>
    <row r="507" spans="1:25" ht="51" x14ac:dyDescent="0.25">
      <c r="A507" s="97">
        <f t="shared" si="9"/>
        <v>506</v>
      </c>
      <c r="B507" s="191"/>
      <c r="C507" s="191" t="s">
        <v>1652</v>
      </c>
      <c r="D507" s="294" t="s">
        <v>1787</v>
      </c>
      <c r="E507" s="259" t="s">
        <v>7896</v>
      </c>
      <c r="F507" s="279" t="s">
        <v>2723</v>
      </c>
      <c r="G507" s="294" t="s">
        <v>8039</v>
      </c>
      <c r="H507" s="294"/>
      <c r="I507" s="294"/>
      <c r="J507" s="294" t="s">
        <v>7879</v>
      </c>
      <c r="K507" s="132" t="s">
        <v>1793</v>
      </c>
      <c r="L507" s="132"/>
      <c r="M507" s="294" t="s">
        <v>8040</v>
      </c>
      <c r="N507" s="294"/>
      <c r="O507" s="294">
        <v>17.7</v>
      </c>
      <c r="P507" s="300"/>
      <c r="Q507" s="292">
        <v>394780.8</v>
      </c>
      <c r="R507" s="292"/>
      <c r="S507" s="292"/>
      <c r="T507" s="292"/>
      <c r="U507" s="292"/>
      <c r="V507" s="292"/>
      <c r="W507" s="292"/>
      <c r="X507" s="294" t="s">
        <v>2719</v>
      </c>
      <c r="Y507" s="294" t="s">
        <v>1791</v>
      </c>
    </row>
    <row r="508" spans="1:25" ht="51" x14ac:dyDescent="0.25">
      <c r="A508" s="97">
        <f t="shared" si="9"/>
        <v>507</v>
      </c>
      <c r="B508" s="191"/>
      <c r="C508" s="191" t="s">
        <v>1652</v>
      </c>
      <c r="D508" s="294" t="s">
        <v>1787</v>
      </c>
      <c r="E508" s="259" t="s">
        <v>7896</v>
      </c>
      <c r="F508" s="279" t="s">
        <v>2724</v>
      </c>
      <c r="G508" s="258" t="s">
        <v>3991</v>
      </c>
      <c r="H508" s="258"/>
      <c r="I508" s="258"/>
      <c r="J508" s="294" t="s">
        <v>7879</v>
      </c>
      <c r="K508" s="132" t="s">
        <v>1793</v>
      </c>
      <c r="L508" s="132"/>
      <c r="M508" s="294" t="s">
        <v>4219</v>
      </c>
      <c r="N508" s="294"/>
      <c r="O508" s="294">
        <v>11.7</v>
      </c>
      <c r="P508" s="300"/>
      <c r="Q508" s="292">
        <v>260956.79999999999</v>
      </c>
      <c r="R508" s="292"/>
      <c r="S508" s="292"/>
      <c r="T508" s="292"/>
      <c r="U508" s="292"/>
      <c r="V508" s="292"/>
      <c r="W508" s="292"/>
      <c r="X508" s="294" t="s">
        <v>2719</v>
      </c>
      <c r="Y508" s="294" t="s">
        <v>1791</v>
      </c>
    </row>
    <row r="509" spans="1:25" ht="51" x14ac:dyDescent="0.25">
      <c r="A509" s="97">
        <f t="shared" si="9"/>
        <v>508</v>
      </c>
      <c r="B509" s="191"/>
      <c r="C509" s="191" t="s">
        <v>1652</v>
      </c>
      <c r="D509" s="294" t="s">
        <v>1787</v>
      </c>
      <c r="E509" s="259" t="s">
        <v>7896</v>
      </c>
      <c r="F509" s="279" t="s">
        <v>2725</v>
      </c>
      <c r="G509" s="294" t="s">
        <v>8041</v>
      </c>
      <c r="H509" s="294"/>
      <c r="I509" s="294"/>
      <c r="J509" s="294" t="s">
        <v>7879</v>
      </c>
      <c r="K509" s="132" t="s">
        <v>1793</v>
      </c>
      <c r="L509" s="132"/>
      <c r="M509" s="294" t="s">
        <v>8042</v>
      </c>
      <c r="N509" s="294"/>
      <c r="O509" s="294">
        <v>11.5</v>
      </c>
      <c r="P509" s="300"/>
      <c r="Q509" s="292">
        <v>256496</v>
      </c>
      <c r="R509" s="292"/>
      <c r="S509" s="292"/>
      <c r="T509" s="292"/>
      <c r="U509" s="292"/>
      <c r="V509" s="292"/>
      <c r="W509" s="292"/>
      <c r="X509" s="294" t="s">
        <v>2719</v>
      </c>
      <c r="Y509" s="294" t="s">
        <v>1791</v>
      </c>
    </row>
    <row r="510" spans="1:25" ht="51" x14ac:dyDescent="0.25">
      <c r="A510" s="97">
        <f t="shared" si="9"/>
        <v>509</v>
      </c>
      <c r="B510" s="191"/>
      <c r="C510" s="191" t="s">
        <v>1652</v>
      </c>
      <c r="D510" s="294" t="s">
        <v>1787</v>
      </c>
      <c r="E510" s="259" t="s">
        <v>7896</v>
      </c>
      <c r="F510" s="279" t="s">
        <v>2726</v>
      </c>
      <c r="G510" s="294" t="s">
        <v>8043</v>
      </c>
      <c r="H510" s="294"/>
      <c r="I510" s="294"/>
      <c r="J510" s="294" t="s">
        <v>7879</v>
      </c>
      <c r="K510" s="132" t="s">
        <v>1793</v>
      </c>
      <c r="L510" s="132"/>
      <c r="M510" s="294" t="s">
        <v>8044</v>
      </c>
      <c r="N510" s="294"/>
      <c r="O510" s="294">
        <v>35.9</v>
      </c>
      <c r="P510" s="300"/>
      <c r="Q510" s="292">
        <v>800713.6</v>
      </c>
      <c r="R510" s="292"/>
      <c r="S510" s="292"/>
      <c r="T510" s="292"/>
      <c r="U510" s="292"/>
      <c r="V510" s="292"/>
      <c r="W510" s="292"/>
      <c r="X510" s="294" t="s">
        <v>2719</v>
      </c>
      <c r="Y510" s="294" t="s">
        <v>1791</v>
      </c>
    </row>
    <row r="511" spans="1:25" ht="51" x14ac:dyDescent="0.25">
      <c r="A511" s="97">
        <f t="shared" si="9"/>
        <v>510</v>
      </c>
      <c r="B511" s="191"/>
      <c r="C511" s="191" t="s">
        <v>1652</v>
      </c>
      <c r="D511" s="294" t="s">
        <v>1787</v>
      </c>
      <c r="E511" s="259" t="s">
        <v>7896</v>
      </c>
      <c r="F511" s="279" t="s">
        <v>2727</v>
      </c>
      <c r="G511" s="294" t="s">
        <v>8045</v>
      </c>
      <c r="H511" s="294"/>
      <c r="I511" s="294"/>
      <c r="J511" s="294" t="s">
        <v>7879</v>
      </c>
      <c r="K511" s="132" t="s">
        <v>1793</v>
      </c>
      <c r="L511" s="132"/>
      <c r="M511" s="294" t="s">
        <v>8046</v>
      </c>
      <c r="N511" s="294"/>
      <c r="O511" s="294">
        <v>11.7</v>
      </c>
      <c r="P511" s="300"/>
      <c r="Q511" s="292">
        <v>260956.79999999999</v>
      </c>
      <c r="R511" s="292"/>
      <c r="S511" s="292"/>
      <c r="T511" s="292"/>
      <c r="U511" s="292"/>
      <c r="V511" s="292"/>
      <c r="W511" s="292"/>
      <c r="X511" s="294" t="s">
        <v>2719</v>
      </c>
      <c r="Y511" s="294" t="s">
        <v>1791</v>
      </c>
    </row>
    <row r="512" spans="1:25" ht="51" x14ac:dyDescent="0.25">
      <c r="A512" s="97">
        <f t="shared" si="9"/>
        <v>511</v>
      </c>
      <c r="B512" s="191"/>
      <c r="C512" s="191" t="s">
        <v>1652</v>
      </c>
      <c r="D512" s="294" t="s">
        <v>1787</v>
      </c>
      <c r="E512" s="259" t="s">
        <v>7896</v>
      </c>
      <c r="F512" s="279" t="s">
        <v>2728</v>
      </c>
      <c r="G512" s="294" t="s">
        <v>2730</v>
      </c>
      <c r="H512" s="294"/>
      <c r="I512" s="294"/>
      <c r="J512" s="294" t="s">
        <v>7879</v>
      </c>
      <c r="K512" s="132" t="s">
        <v>1793</v>
      </c>
      <c r="L512" s="132"/>
      <c r="M512" s="294" t="s">
        <v>2729</v>
      </c>
      <c r="N512" s="294"/>
      <c r="O512" s="294">
        <v>11.9</v>
      </c>
      <c r="P512" s="300"/>
      <c r="Q512" s="292">
        <v>265417.59999999998</v>
      </c>
      <c r="R512" s="292"/>
      <c r="S512" s="292"/>
      <c r="T512" s="292"/>
      <c r="U512" s="292"/>
      <c r="V512" s="292"/>
      <c r="W512" s="292"/>
      <c r="X512" s="294" t="s">
        <v>2719</v>
      </c>
      <c r="Y512" s="294" t="s">
        <v>1791</v>
      </c>
    </row>
    <row r="513" spans="1:25" ht="51" x14ac:dyDescent="0.25">
      <c r="A513" s="97">
        <f t="shared" si="9"/>
        <v>512</v>
      </c>
      <c r="B513" s="191"/>
      <c r="C513" s="191" t="s">
        <v>1652</v>
      </c>
      <c r="D513" s="294" t="s">
        <v>1787</v>
      </c>
      <c r="E513" s="259" t="s">
        <v>7896</v>
      </c>
      <c r="F513" s="279" t="s">
        <v>2731</v>
      </c>
      <c r="G513" s="258" t="s">
        <v>3992</v>
      </c>
      <c r="H513" s="258"/>
      <c r="I513" s="258"/>
      <c r="J513" s="294" t="s">
        <v>7879</v>
      </c>
      <c r="K513" s="132" t="s">
        <v>1793</v>
      </c>
      <c r="L513" s="132"/>
      <c r="M513" s="294" t="s">
        <v>4220</v>
      </c>
      <c r="N513" s="294"/>
      <c r="O513" s="294">
        <v>32.299999999999997</v>
      </c>
      <c r="P513" s="300"/>
      <c r="Q513" s="292">
        <v>720419.2</v>
      </c>
      <c r="R513" s="292"/>
      <c r="S513" s="292"/>
      <c r="T513" s="292"/>
      <c r="U513" s="292"/>
      <c r="V513" s="292"/>
      <c r="W513" s="292"/>
      <c r="X513" s="294" t="s">
        <v>2719</v>
      </c>
      <c r="Y513" s="294" t="s">
        <v>1791</v>
      </c>
    </row>
    <row r="514" spans="1:25" ht="51" x14ac:dyDescent="0.25">
      <c r="A514" s="97">
        <f t="shared" si="9"/>
        <v>513</v>
      </c>
      <c r="B514" s="191"/>
      <c r="C514" s="191" t="s">
        <v>1652</v>
      </c>
      <c r="D514" s="294" t="s">
        <v>1787</v>
      </c>
      <c r="E514" s="259" t="s">
        <v>7896</v>
      </c>
      <c r="F514" s="265" t="s">
        <v>3142</v>
      </c>
      <c r="G514" s="294" t="s">
        <v>4072</v>
      </c>
      <c r="H514" s="294"/>
      <c r="I514" s="294"/>
      <c r="J514" s="294" t="s">
        <v>7879</v>
      </c>
      <c r="K514" s="132" t="s">
        <v>3139</v>
      </c>
      <c r="L514" s="132"/>
      <c r="M514" s="294" t="s">
        <v>4302</v>
      </c>
      <c r="N514" s="294"/>
      <c r="O514" s="294">
        <v>46.1</v>
      </c>
      <c r="P514" s="300"/>
      <c r="Q514" s="292">
        <v>1028214.4</v>
      </c>
      <c r="R514" s="292"/>
      <c r="S514" s="292"/>
      <c r="T514" s="292"/>
      <c r="U514" s="292"/>
      <c r="V514" s="292"/>
      <c r="W514" s="292"/>
      <c r="X514" s="294" t="s">
        <v>3143</v>
      </c>
      <c r="Y514" s="294" t="s">
        <v>1791</v>
      </c>
    </row>
    <row r="515" spans="1:25" ht="51" x14ac:dyDescent="0.25">
      <c r="A515" s="97">
        <f t="shared" si="9"/>
        <v>514</v>
      </c>
      <c r="B515" s="191"/>
      <c r="C515" s="191" t="s">
        <v>1652</v>
      </c>
      <c r="D515" s="294" t="s">
        <v>1787</v>
      </c>
      <c r="E515" s="259" t="s">
        <v>7896</v>
      </c>
      <c r="F515" s="265" t="s">
        <v>3431</v>
      </c>
      <c r="G515" s="294" t="s">
        <v>3434</v>
      </c>
      <c r="H515" s="294"/>
      <c r="I515" s="294"/>
      <c r="J515" s="294" t="s">
        <v>7879</v>
      </c>
      <c r="K515" s="132" t="s">
        <v>2226</v>
      </c>
      <c r="L515" s="132"/>
      <c r="M515" s="294" t="s">
        <v>3433</v>
      </c>
      <c r="N515" s="294"/>
      <c r="O515" s="294">
        <v>34.5</v>
      </c>
      <c r="P515" s="300"/>
      <c r="Q515" s="292">
        <v>724465.5</v>
      </c>
      <c r="R515" s="292"/>
      <c r="S515" s="292"/>
      <c r="T515" s="292"/>
      <c r="U515" s="292"/>
      <c r="V515" s="292"/>
      <c r="W515" s="292"/>
      <c r="X515" s="294" t="s">
        <v>3432</v>
      </c>
      <c r="Y515" s="294" t="s">
        <v>1791</v>
      </c>
    </row>
    <row r="516" spans="1:25" ht="51" x14ac:dyDescent="0.25">
      <c r="A516" s="97">
        <f t="shared" si="9"/>
        <v>515</v>
      </c>
      <c r="B516" s="191"/>
      <c r="C516" s="191" t="s">
        <v>1652</v>
      </c>
      <c r="D516" s="294" t="s">
        <v>1787</v>
      </c>
      <c r="E516" s="259" t="s">
        <v>7896</v>
      </c>
      <c r="F516" s="265" t="s">
        <v>3260</v>
      </c>
      <c r="G516" s="294" t="s">
        <v>4077</v>
      </c>
      <c r="H516" s="294"/>
      <c r="I516" s="294"/>
      <c r="J516" s="294" t="s">
        <v>7879</v>
      </c>
      <c r="K516" s="132" t="s">
        <v>1989</v>
      </c>
      <c r="L516" s="132"/>
      <c r="M516" s="294" t="s">
        <v>4307</v>
      </c>
      <c r="N516" s="294"/>
      <c r="O516" s="294">
        <v>71.099999999999994</v>
      </c>
      <c r="P516" s="300"/>
      <c r="Q516" s="292">
        <v>507587</v>
      </c>
      <c r="R516" s="292"/>
      <c r="S516" s="292"/>
      <c r="T516" s="292"/>
      <c r="U516" s="292"/>
      <c r="V516" s="292"/>
      <c r="W516" s="292"/>
      <c r="X516" s="294" t="s">
        <v>3261</v>
      </c>
      <c r="Y516" s="294" t="s">
        <v>2638</v>
      </c>
    </row>
    <row r="517" spans="1:25" ht="51" x14ac:dyDescent="0.25">
      <c r="A517" s="97">
        <f t="shared" si="9"/>
        <v>516</v>
      </c>
      <c r="B517" s="191"/>
      <c r="C517" s="191" t="s">
        <v>1652</v>
      </c>
      <c r="D517" s="294" t="s">
        <v>1787</v>
      </c>
      <c r="E517" s="259" t="s">
        <v>7896</v>
      </c>
      <c r="F517" s="265" t="s">
        <v>3263</v>
      </c>
      <c r="G517" s="294" t="s">
        <v>3265</v>
      </c>
      <c r="H517" s="294"/>
      <c r="I517" s="294"/>
      <c r="J517" s="294" t="s">
        <v>7879</v>
      </c>
      <c r="K517" s="132" t="s">
        <v>3262</v>
      </c>
      <c r="L517" s="132"/>
      <c r="M517" s="294" t="s">
        <v>3264</v>
      </c>
      <c r="N517" s="294"/>
      <c r="O517" s="294">
        <v>49.7</v>
      </c>
      <c r="P517" s="300"/>
      <c r="Q517" s="292">
        <v>3094000</v>
      </c>
      <c r="R517" s="292"/>
      <c r="S517" s="292"/>
      <c r="T517" s="292"/>
      <c r="U517" s="292"/>
      <c r="V517" s="292"/>
      <c r="W517" s="292"/>
      <c r="X517" s="294" t="s">
        <v>3261</v>
      </c>
      <c r="Y517" s="294" t="s">
        <v>2638</v>
      </c>
    </row>
    <row r="518" spans="1:25" ht="63.75" x14ac:dyDescent="0.25">
      <c r="A518" s="97">
        <f t="shared" si="9"/>
        <v>517</v>
      </c>
      <c r="B518" s="191"/>
      <c r="C518" s="191" t="s">
        <v>1652</v>
      </c>
      <c r="D518" s="294" t="s">
        <v>1787</v>
      </c>
      <c r="E518" s="259" t="s">
        <v>7896</v>
      </c>
      <c r="F518" s="265" t="s">
        <v>2218</v>
      </c>
      <c r="G518" s="294" t="s">
        <v>3912</v>
      </c>
      <c r="H518" s="294"/>
      <c r="I518" s="294"/>
      <c r="J518" s="294" t="s">
        <v>7879</v>
      </c>
      <c r="K518" s="279" t="s">
        <v>2113</v>
      </c>
      <c r="L518" s="279"/>
      <c r="M518" s="294" t="s">
        <v>4138</v>
      </c>
      <c r="N518" s="294"/>
      <c r="O518" s="294">
        <v>30</v>
      </c>
      <c r="P518" s="300"/>
      <c r="Q518" s="292">
        <v>669120</v>
      </c>
      <c r="R518" s="292"/>
      <c r="S518" s="292"/>
      <c r="T518" s="292"/>
      <c r="U518" s="292"/>
      <c r="V518" s="292"/>
      <c r="W518" s="292"/>
      <c r="X518" s="294" t="s">
        <v>2219</v>
      </c>
      <c r="Y518" s="294" t="s">
        <v>1791</v>
      </c>
    </row>
    <row r="519" spans="1:25" ht="114.75" x14ac:dyDescent="0.25">
      <c r="A519" s="97">
        <f t="shared" si="9"/>
        <v>518</v>
      </c>
      <c r="B519" s="191"/>
      <c r="C519" s="191" t="s">
        <v>1652</v>
      </c>
      <c r="D519" s="294" t="s">
        <v>1808</v>
      </c>
      <c r="E519" s="259" t="s">
        <v>7896</v>
      </c>
      <c r="F519" s="265" t="s">
        <v>3392</v>
      </c>
      <c r="G519" s="294" t="s">
        <v>4107</v>
      </c>
      <c r="H519" s="294"/>
      <c r="I519" s="294"/>
      <c r="J519" s="294" t="s">
        <v>7879</v>
      </c>
      <c r="K519" s="132" t="s">
        <v>1809</v>
      </c>
      <c r="L519" s="132"/>
      <c r="M519" s="294" t="s">
        <v>4340</v>
      </c>
      <c r="N519" s="294"/>
      <c r="O519" s="294">
        <v>39.5</v>
      </c>
      <c r="P519" s="300"/>
      <c r="Q519" s="292">
        <v>93800</v>
      </c>
      <c r="R519" s="292"/>
      <c r="S519" s="292"/>
      <c r="T519" s="292"/>
      <c r="U519" s="292"/>
      <c r="V519" s="292"/>
      <c r="W519" s="292"/>
      <c r="X519" s="113" t="s">
        <v>3393</v>
      </c>
      <c r="Y519" s="294" t="s">
        <v>1791</v>
      </c>
    </row>
    <row r="520" spans="1:25" ht="114.75" x14ac:dyDescent="0.25">
      <c r="A520" s="97">
        <f t="shared" si="9"/>
        <v>519</v>
      </c>
      <c r="B520" s="191"/>
      <c r="C520" s="191" t="s">
        <v>1652</v>
      </c>
      <c r="D520" s="294" t="s">
        <v>1808</v>
      </c>
      <c r="E520" s="259" t="s">
        <v>7896</v>
      </c>
      <c r="F520" s="265" t="s">
        <v>3375</v>
      </c>
      <c r="G520" s="294" t="s">
        <v>4099</v>
      </c>
      <c r="H520" s="294"/>
      <c r="I520" s="294"/>
      <c r="J520" s="294" t="s">
        <v>7879</v>
      </c>
      <c r="K520" s="132" t="s">
        <v>1809</v>
      </c>
      <c r="L520" s="132"/>
      <c r="M520" s="294" t="s">
        <v>4332</v>
      </c>
      <c r="N520" s="294"/>
      <c r="O520" s="294">
        <v>39.5</v>
      </c>
      <c r="P520" s="300"/>
      <c r="Q520" s="292">
        <v>72900</v>
      </c>
      <c r="R520" s="292"/>
      <c r="S520" s="292"/>
      <c r="T520" s="292"/>
      <c r="U520" s="292"/>
      <c r="V520" s="292"/>
      <c r="W520" s="292"/>
      <c r="X520" s="113" t="s">
        <v>3376</v>
      </c>
      <c r="Y520" s="294" t="s">
        <v>1791</v>
      </c>
    </row>
    <row r="521" spans="1:25" ht="114.75" x14ac:dyDescent="0.25">
      <c r="A521" s="97">
        <f t="shared" si="9"/>
        <v>520</v>
      </c>
      <c r="B521" s="191"/>
      <c r="C521" s="191" t="s">
        <v>1652</v>
      </c>
      <c r="D521" s="294" t="s">
        <v>1808</v>
      </c>
      <c r="E521" s="259" t="s">
        <v>7896</v>
      </c>
      <c r="F521" s="265" t="s">
        <v>3378</v>
      </c>
      <c r="G521" s="294" t="s">
        <v>4101</v>
      </c>
      <c r="H521" s="294"/>
      <c r="I521" s="294"/>
      <c r="J521" s="294" t="s">
        <v>7879</v>
      </c>
      <c r="K521" s="132" t="s">
        <v>1809</v>
      </c>
      <c r="L521" s="132"/>
      <c r="M521" s="294" t="s">
        <v>4334</v>
      </c>
      <c r="N521" s="294"/>
      <c r="O521" s="294">
        <v>39.5</v>
      </c>
      <c r="P521" s="300"/>
      <c r="Q521" s="292">
        <v>72900</v>
      </c>
      <c r="R521" s="292"/>
      <c r="S521" s="292"/>
      <c r="T521" s="292"/>
      <c r="U521" s="292"/>
      <c r="V521" s="292"/>
      <c r="W521" s="292"/>
      <c r="X521" s="113" t="s">
        <v>3379</v>
      </c>
      <c r="Y521" s="294" t="s">
        <v>1791</v>
      </c>
    </row>
    <row r="522" spans="1:25" ht="114.75" x14ac:dyDescent="0.25">
      <c r="A522" s="97">
        <f t="shared" si="9"/>
        <v>521</v>
      </c>
      <c r="B522" s="191"/>
      <c r="C522" s="191" t="s">
        <v>1652</v>
      </c>
      <c r="D522" s="294" t="s">
        <v>1808</v>
      </c>
      <c r="E522" s="259" t="s">
        <v>7896</v>
      </c>
      <c r="F522" s="265" t="s">
        <v>3381</v>
      </c>
      <c r="G522" s="294" t="s">
        <v>4103</v>
      </c>
      <c r="H522" s="294"/>
      <c r="I522" s="294"/>
      <c r="J522" s="294" t="s">
        <v>7879</v>
      </c>
      <c r="K522" s="132" t="s">
        <v>1809</v>
      </c>
      <c r="L522" s="132"/>
      <c r="M522" s="294" t="s">
        <v>4336</v>
      </c>
      <c r="N522" s="294"/>
      <c r="O522" s="294">
        <v>39.5</v>
      </c>
      <c r="P522" s="300"/>
      <c r="Q522" s="292">
        <v>72900</v>
      </c>
      <c r="R522" s="292"/>
      <c r="S522" s="292"/>
      <c r="T522" s="292"/>
      <c r="U522" s="292"/>
      <c r="V522" s="292"/>
      <c r="W522" s="292"/>
      <c r="X522" s="113" t="s">
        <v>3382</v>
      </c>
      <c r="Y522" s="294" t="s">
        <v>1791</v>
      </c>
    </row>
    <row r="523" spans="1:25" ht="114.75" x14ac:dyDescent="0.25">
      <c r="A523" s="97">
        <f t="shared" si="9"/>
        <v>522</v>
      </c>
      <c r="B523" s="191"/>
      <c r="C523" s="191" t="s">
        <v>1652</v>
      </c>
      <c r="D523" s="294" t="s">
        <v>1808</v>
      </c>
      <c r="E523" s="259" t="s">
        <v>7896</v>
      </c>
      <c r="F523" s="265" t="s">
        <v>3404</v>
      </c>
      <c r="G523" s="294" t="s">
        <v>4114</v>
      </c>
      <c r="H523" s="294"/>
      <c r="I523" s="294"/>
      <c r="J523" s="294" t="s">
        <v>7879</v>
      </c>
      <c r="K523" s="132" t="s">
        <v>1809</v>
      </c>
      <c r="L523" s="132"/>
      <c r="M523" s="294" t="s">
        <v>4347</v>
      </c>
      <c r="N523" s="294"/>
      <c r="O523" s="294">
        <v>39.5</v>
      </c>
      <c r="P523" s="300"/>
      <c r="Q523" s="292">
        <v>72900</v>
      </c>
      <c r="R523" s="292"/>
      <c r="S523" s="292"/>
      <c r="T523" s="292"/>
      <c r="U523" s="292"/>
      <c r="V523" s="292"/>
      <c r="W523" s="292"/>
      <c r="X523" s="113" t="s">
        <v>3405</v>
      </c>
      <c r="Y523" s="294" t="s">
        <v>1791</v>
      </c>
    </row>
    <row r="524" spans="1:25" ht="114.75" x14ac:dyDescent="0.25">
      <c r="A524" s="97">
        <f t="shared" si="9"/>
        <v>523</v>
      </c>
      <c r="B524" s="191"/>
      <c r="C524" s="191" t="s">
        <v>1652</v>
      </c>
      <c r="D524" s="294" t="s">
        <v>1808</v>
      </c>
      <c r="E524" s="259" t="s">
        <v>7896</v>
      </c>
      <c r="F524" s="265" t="s">
        <v>3406</v>
      </c>
      <c r="G524" s="294" t="s">
        <v>4115</v>
      </c>
      <c r="H524" s="294"/>
      <c r="I524" s="294"/>
      <c r="J524" s="294" t="s">
        <v>7879</v>
      </c>
      <c r="K524" s="132" t="s">
        <v>1809</v>
      </c>
      <c r="L524" s="132"/>
      <c r="M524" s="294" t="s">
        <v>4348</v>
      </c>
      <c r="N524" s="294"/>
      <c r="O524" s="294">
        <v>39.5</v>
      </c>
      <c r="P524" s="300"/>
      <c r="Q524" s="292">
        <v>72900</v>
      </c>
      <c r="R524" s="292"/>
      <c r="S524" s="292"/>
      <c r="T524" s="292"/>
      <c r="U524" s="292"/>
      <c r="V524" s="292"/>
      <c r="W524" s="292"/>
      <c r="X524" s="113" t="s">
        <v>3407</v>
      </c>
      <c r="Y524" s="294" t="s">
        <v>1791</v>
      </c>
    </row>
    <row r="525" spans="1:25" ht="114.75" x14ac:dyDescent="0.25">
      <c r="A525" s="97">
        <f t="shared" si="9"/>
        <v>524</v>
      </c>
      <c r="B525" s="191"/>
      <c r="C525" s="191" t="s">
        <v>1652</v>
      </c>
      <c r="D525" s="294" t="s">
        <v>1808</v>
      </c>
      <c r="E525" s="259" t="s">
        <v>7896</v>
      </c>
      <c r="F525" s="265" t="s">
        <v>3402</v>
      </c>
      <c r="G525" s="294" t="s">
        <v>4113</v>
      </c>
      <c r="H525" s="294"/>
      <c r="I525" s="294"/>
      <c r="J525" s="294" t="s">
        <v>7879</v>
      </c>
      <c r="K525" s="132" t="s">
        <v>1809</v>
      </c>
      <c r="L525" s="132"/>
      <c r="M525" s="294" t="s">
        <v>4346</v>
      </c>
      <c r="N525" s="294"/>
      <c r="O525" s="294">
        <v>39.5</v>
      </c>
      <c r="P525" s="300"/>
      <c r="Q525" s="292">
        <v>72900</v>
      </c>
      <c r="R525" s="292"/>
      <c r="S525" s="292"/>
      <c r="T525" s="292"/>
      <c r="U525" s="292"/>
      <c r="V525" s="292"/>
      <c r="W525" s="292"/>
      <c r="X525" s="113" t="s">
        <v>3403</v>
      </c>
      <c r="Y525" s="294" t="s">
        <v>1791</v>
      </c>
    </row>
    <row r="526" spans="1:25" ht="114.75" x14ac:dyDescent="0.25">
      <c r="A526" s="97">
        <f t="shared" si="9"/>
        <v>525</v>
      </c>
      <c r="B526" s="191"/>
      <c r="C526" s="191" t="s">
        <v>1652</v>
      </c>
      <c r="D526" s="294" t="s">
        <v>1808</v>
      </c>
      <c r="E526" s="259" t="s">
        <v>7896</v>
      </c>
      <c r="F526" s="265" t="s">
        <v>3397</v>
      </c>
      <c r="G526" s="294" t="s">
        <v>4109</v>
      </c>
      <c r="H526" s="294"/>
      <c r="I526" s="294"/>
      <c r="J526" s="294" t="s">
        <v>7879</v>
      </c>
      <c r="K526" s="132" t="s">
        <v>1809</v>
      </c>
      <c r="L526" s="132"/>
      <c r="M526" s="294" t="s">
        <v>4342</v>
      </c>
      <c r="N526" s="294"/>
      <c r="O526" s="294">
        <v>39.5</v>
      </c>
      <c r="P526" s="300"/>
      <c r="Q526" s="292">
        <v>75900</v>
      </c>
      <c r="R526" s="292"/>
      <c r="S526" s="292"/>
      <c r="T526" s="292"/>
      <c r="U526" s="292"/>
      <c r="V526" s="292"/>
      <c r="W526" s="292"/>
      <c r="X526" s="113" t="s">
        <v>3398</v>
      </c>
      <c r="Y526" s="294" t="s">
        <v>1791</v>
      </c>
    </row>
    <row r="527" spans="1:25" ht="114.75" x14ac:dyDescent="0.25">
      <c r="A527" s="97">
        <f t="shared" si="9"/>
        <v>526</v>
      </c>
      <c r="B527" s="191"/>
      <c r="C527" s="191" t="s">
        <v>1652</v>
      </c>
      <c r="D527" s="294" t="s">
        <v>1808</v>
      </c>
      <c r="E527" s="259" t="s">
        <v>7896</v>
      </c>
      <c r="F527" s="265" t="s">
        <v>3390</v>
      </c>
      <c r="G527" s="294" t="s">
        <v>4106</v>
      </c>
      <c r="H527" s="294"/>
      <c r="I527" s="294"/>
      <c r="J527" s="294" t="s">
        <v>7879</v>
      </c>
      <c r="K527" s="132" t="s">
        <v>1809</v>
      </c>
      <c r="L527" s="132"/>
      <c r="M527" s="294" t="s">
        <v>4339</v>
      </c>
      <c r="N527" s="294"/>
      <c r="O527" s="294">
        <v>39.5</v>
      </c>
      <c r="P527" s="300"/>
      <c r="Q527" s="292">
        <v>72900</v>
      </c>
      <c r="R527" s="292"/>
      <c r="S527" s="292"/>
      <c r="T527" s="292"/>
      <c r="U527" s="292"/>
      <c r="V527" s="292"/>
      <c r="W527" s="292"/>
      <c r="X527" s="113" t="s">
        <v>3391</v>
      </c>
      <c r="Y527" s="294" t="s">
        <v>1791</v>
      </c>
    </row>
    <row r="528" spans="1:25" ht="114.75" x14ac:dyDescent="0.25">
      <c r="A528" s="97">
        <f t="shared" si="9"/>
        <v>527</v>
      </c>
      <c r="B528" s="191"/>
      <c r="C528" s="191" t="s">
        <v>1652</v>
      </c>
      <c r="D528" s="294" t="s">
        <v>1808</v>
      </c>
      <c r="E528" s="259" t="s">
        <v>7896</v>
      </c>
      <c r="F528" s="265" t="s">
        <v>3384</v>
      </c>
      <c r="G528" s="294" t="s">
        <v>4105</v>
      </c>
      <c r="H528" s="294"/>
      <c r="I528" s="294"/>
      <c r="J528" s="294" t="s">
        <v>7879</v>
      </c>
      <c r="K528" s="132" t="s">
        <v>1809</v>
      </c>
      <c r="L528" s="132"/>
      <c r="M528" s="294" t="s">
        <v>4338</v>
      </c>
      <c r="N528" s="294"/>
      <c r="O528" s="294">
        <v>39.5</v>
      </c>
      <c r="P528" s="300"/>
      <c r="Q528" s="292">
        <v>72900</v>
      </c>
      <c r="R528" s="292"/>
      <c r="S528" s="292"/>
      <c r="T528" s="292"/>
      <c r="U528" s="292"/>
      <c r="V528" s="292"/>
      <c r="W528" s="292"/>
      <c r="X528" s="113" t="s">
        <v>3385</v>
      </c>
      <c r="Y528" s="294" t="s">
        <v>1791</v>
      </c>
    </row>
    <row r="529" spans="1:25" ht="114.75" x14ac:dyDescent="0.25">
      <c r="A529" s="97">
        <f t="shared" si="9"/>
        <v>528</v>
      </c>
      <c r="B529" s="191"/>
      <c r="C529" s="191" t="s">
        <v>1652</v>
      </c>
      <c r="D529" s="294" t="s">
        <v>1808</v>
      </c>
      <c r="E529" s="259" t="s">
        <v>7896</v>
      </c>
      <c r="F529" s="265" t="s">
        <v>3409</v>
      </c>
      <c r="G529" s="294" t="s">
        <v>4117</v>
      </c>
      <c r="H529" s="294"/>
      <c r="I529" s="294"/>
      <c r="J529" s="294" t="s">
        <v>7879</v>
      </c>
      <c r="K529" s="132" t="s">
        <v>1809</v>
      </c>
      <c r="L529" s="132"/>
      <c r="M529" s="294" t="s">
        <v>4350</v>
      </c>
      <c r="N529" s="294"/>
      <c r="O529" s="294">
        <v>39.5</v>
      </c>
      <c r="P529" s="300"/>
      <c r="Q529" s="292">
        <v>72900</v>
      </c>
      <c r="R529" s="292"/>
      <c r="S529" s="292"/>
      <c r="T529" s="292"/>
      <c r="U529" s="292"/>
      <c r="V529" s="292"/>
      <c r="W529" s="292"/>
      <c r="X529" s="113" t="s">
        <v>3410</v>
      </c>
      <c r="Y529" s="294" t="s">
        <v>1791</v>
      </c>
    </row>
    <row r="530" spans="1:25" ht="102" x14ac:dyDescent="0.25">
      <c r="A530" s="97">
        <f t="shared" si="9"/>
        <v>529</v>
      </c>
      <c r="B530" s="191"/>
      <c r="C530" s="191" t="s">
        <v>1652</v>
      </c>
      <c r="D530" s="294" t="s">
        <v>1787</v>
      </c>
      <c r="E530" s="259" t="s">
        <v>7896</v>
      </c>
      <c r="F530" s="265" t="s">
        <v>2754</v>
      </c>
      <c r="G530" s="258" t="s">
        <v>3998</v>
      </c>
      <c r="H530" s="258"/>
      <c r="I530" s="258"/>
      <c r="J530" s="294" t="s">
        <v>7879</v>
      </c>
      <c r="K530" s="132" t="s">
        <v>2212</v>
      </c>
      <c r="L530" s="132"/>
      <c r="M530" s="294" t="s">
        <v>4226</v>
      </c>
      <c r="N530" s="294"/>
      <c r="O530" s="294">
        <v>38</v>
      </c>
      <c r="P530" s="300"/>
      <c r="Q530" s="292">
        <v>704900</v>
      </c>
      <c r="R530" s="292"/>
      <c r="S530" s="292"/>
      <c r="T530" s="292"/>
      <c r="U530" s="292"/>
      <c r="V530" s="292"/>
      <c r="W530" s="292"/>
      <c r="X530" s="294" t="s">
        <v>6794</v>
      </c>
      <c r="Y530" s="294" t="s">
        <v>1791</v>
      </c>
    </row>
    <row r="531" spans="1:25" ht="51" x14ac:dyDescent="0.25">
      <c r="A531" s="97">
        <f t="shared" si="9"/>
        <v>530</v>
      </c>
      <c r="B531" s="191"/>
      <c r="C531" s="191" t="s">
        <v>1652</v>
      </c>
      <c r="D531" s="294" t="s">
        <v>1787</v>
      </c>
      <c r="E531" s="259" t="s">
        <v>7896</v>
      </c>
      <c r="F531" s="279" t="s">
        <v>2830</v>
      </c>
      <c r="G531" s="294" t="s">
        <v>2833</v>
      </c>
      <c r="H531" s="294"/>
      <c r="I531" s="294"/>
      <c r="J531" s="294" t="s">
        <v>7879</v>
      </c>
      <c r="K531" s="132" t="s">
        <v>1809</v>
      </c>
      <c r="L531" s="132"/>
      <c r="M531" s="294" t="s">
        <v>2832</v>
      </c>
      <c r="N531" s="294"/>
      <c r="O531" s="294">
        <v>31.2</v>
      </c>
      <c r="P531" s="300"/>
      <c r="Q531" s="292">
        <v>75700</v>
      </c>
      <c r="R531" s="292"/>
      <c r="S531" s="292"/>
      <c r="T531" s="292"/>
      <c r="U531" s="292"/>
      <c r="V531" s="292"/>
      <c r="W531" s="292"/>
      <c r="X531" s="294" t="s">
        <v>2831</v>
      </c>
      <c r="Y531" s="294" t="s">
        <v>1807</v>
      </c>
    </row>
    <row r="532" spans="1:25" ht="51" x14ac:dyDescent="0.25">
      <c r="A532" s="97">
        <f t="shared" si="9"/>
        <v>531</v>
      </c>
      <c r="B532" s="191"/>
      <c r="C532" s="191" t="s">
        <v>1652</v>
      </c>
      <c r="D532" s="294" t="s">
        <v>1787</v>
      </c>
      <c r="E532" s="259" t="s">
        <v>7896</v>
      </c>
      <c r="F532" s="279" t="s">
        <v>2752</v>
      </c>
      <c r="G532" s="258" t="s">
        <v>3997</v>
      </c>
      <c r="H532" s="258"/>
      <c r="I532" s="258"/>
      <c r="J532" s="294" t="s">
        <v>7879</v>
      </c>
      <c r="K532" s="132" t="s">
        <v>2751</v>
      </c>
      <c r="L532" s="132"/>
      <c r="M532" s="294" t="s">
        <v>4225</v>
      </c>
      <c r="N532" s="294"/>
      <c r="O532" s="294">
        <v>43.1</v>
      </c>
      <c r="P532" s="300"/>
      <c r="Q532" s="292">
        <v>1444970.6</v>
      </c>
      <c r="R532" s="292"/>
      <c r="S532" s="292"/>
      <c r="T532" s="292"/>
      <c r="U532" s="292"/>
      <c r="V532" s="292"/>
      <c r="W532" s="292"/>
      <c r="X532" s="294" t="s">
        <v>2753</v>
      </c>
      <c r="Y532" s="294" t="s">
        <v>1807</v>
      </c>
    </row>
    <row r="533" spans="1:25" ht="51" x14ac:dyDescent="0.25">
      <c r="A533" s="97">
        <f t="shared" si="9"/>
        <v>532</v>
      </c>
      <c r="B533" s="191"/>
      <c r="C533" s="191" t="s">
        <v>1652</v>
      </c>
      <c r="D533" s="294" t="s">
        <v>1787</v>
      </c>
      <c r="E533" s="259" t="s">
        <v>7896</v>
      </c>
      <c r="F533" s="265" t="s">
        <v>3593</v>
      </c>
      <c r="G533" s="294" t="s">
        <v>3596</v>
      </c>
      <c r="H533" s="294"/>
      <c r="I533" s="294"/>
      <c r="J533" s="294" t="s">
        <v>7879</v>
      </c>
      <c r="K533" s="132" t="s">
        <v>3592</v>
      </c>
      <c r="L533" s="132"/>
      <c r="M533" s="294" t="s">
        <v>3595</v>
      </c>
      <c r="N533" s="294"/>
      <c r="O533" s="294">
        <v>48.4</v>
      </c>
      <c r="P533" s="300"/>
      <c r="Q533" s="292">
        <v>2392000</v>
      </c>
      <c r="R533" s="292"/>
      <c r="S533" s="292"/>
      <c r="T533" s="292"/>
      <c r="U533" s="292"/>
      <c r="V533" s="292"/>
      <c r="W533" s="292"/>
      <c r="X533" s="294" t="s">
        <v>3594</v>
      </c>
      <c r="Y533" s="294" t="s">
        <v>1807</v>
      </c>
    </row>
    <row r="534" spans="1:25" ht="127.5" x14ac:dyDescent="0.25">
      <c r="A534" s="97">
        <f t="shared" si="9"/>
        <v>533</v>
      </c>
      <c r="B534" s="191"/>
      <c r="C534" s="191" t="s">
        <v>1652</v>
      </c>
      <c r="D534" s="294" t="s">
        <v>1787</v>
      </c>
      <c r="E534" s="259" t="s">
        <v>7896</v>
      </c>
      <c r="F534" s="279" t="s">
        <v>3161</v>
      </c>
      <c r="G534" s="294" t="s">
        <v>3163</v>
      </c>
      <c r="H534" s="294"/>
      <c r="I534" s="294"/>
      <c r="J534" s="294" t="s">
        <v>7879</v>
      </c>
      <c r="K534" s="132" t="s">
        <v>3160</v>
      </c>
      <c r="L534" s="132"/>
      <c r="M534" s="294" t="s">
        <v>3162</v>
      </c>
      <c r="N534" s="294"/>
      <c r="O534" s="294">
        <v>11.5</v>
      </c>
      <c r="P534" s="300"/>
      <c r="Q534" s="292">
        <v>366496</v>
      </c>
      <c r="R534" s="292"/>
      <c r="S534" s="292"/>
      <c r="T534" s="292"/>
      <c r="U534" s="292"/>
      <c r="V534" s="292"/>
      <c r="W534" s="292"/>
      <c r="X534" s="294" t="s">
        <v>6800</v>
      </c>
      <c r="Y534" s="294" t="s">
        <v>1791</v>
      </c>
    </row>
    <row r="535" spans="1:25" ht="114.75" x14ac:dyDescent="0.25">
      <c r="A535" s="97">
        <f t="shared" si="9"/>
        <v>534</v>
      </c>
      <c r="B535" s="191"/>
      <c r="C535" s="191" t="s">
        <v>1652</v>
      </c>
      <c r="D535" s="294" t="s">
        <v>1808</v>
      </c>
      <c r="E535" s="259" t="s">
        <v>7896</v>
      </c>
      <c r="F535" s="265" t="s">
        <v>3395</v>
      </c>
      <c r="G535" s="294" t="s">
        <v>4108</v>
      </c>
      <c r="H535" s="294"/>
      <c r="I535" s="294"/>
      <c r="J535" s="294" t="s">
        <v>7879</v>
      </c>
      <c r="K535" s="132" t="s">
        <v>1809</v>
      </c>
      <c r="L535" s="132"/>
      <c r="M535" s="294" t="s">
        <v>4341</v>
      </c>
      <c r="N535" s="294"/>
      <c r="O535" s="294" t="s">
        <v>3394</v>
      </c>
      <c r="P535" s="300"/>
      <c r="Q535" s="292">
        <v>72900</v>
      </c>
      <c r="R535" s="292"/>
      <c r="S535" s="292"/>
      <c r="T535" s="292"/>
      <c r="U535" s="292"/>
      <c r="V535" s="292"/>
      <c r="W535" s="292"/>
      <c r="X535" s="59" t="s">
        <v>3396</v>
      </c>
      <c r="Y535" s="294" t="s">
        <v>1791</v>
      </c>
    </row>
    <row r="536" spans="1:25" ht="51" x14ac:dyDescent="0.25">
      <c r="A536" s="97">
        <f t="shared" si="9"/>
        <v>535</v>
      </c>
      <c r="B536" s="191"/>
      <c r="C536" s="191" t="s">
        <v>1652</v>
      </c>
      <c r="D536" s="294" t="s">
        <v>1787</v>
      </c>
      <c r="E536" s="259" t="s">
        <v>7896</v>
      </c>
      <c r="F536" s="265" t="s">
        <v>3771</v>
      </c>
      <c r="G536" s="294" t="s">
        <v>3773</v>
      </c>
      <c r="H536" s="294"/>
      <c r="I536" s="294"/>
      <c r="J536" s="294" t="s">
        <v>7879</v>
      </c>
      <c r="K536" s="132" t="s">
        <v>2092</v>
      </c>
      <c r="L536" s="132"/>
      <c r="M536" s="294" t="s">
        <v>3772</v>
      </c>
      <c r="N536" s="294"/>
      <c r="O536" s="294">
        <v>43.6</v>
      </c>
      <c r="P536" s="300"/>
      <c r="Q536" s="292">
        <v>747184</v>
      </c>
      <c r="R536" s="292"/>
      <c r="S536" s="292"/>
      <c r="T536" s="292"/>
      <c r="U536" s="292"/>
      <c r="V536" s="292"/>
      <c r="W536" s="292"/>
      <c r="X536" s="294" t="s">
        <v>6802</v>
      </c>
      <c r="Y536" s="294" t="s">
        <v>1791</v>
      </c>
    </row>
    <row r="537" spans="1:25" ht="89.25" x14ac:dyDescent="0.25">
      <c r="A537" s="97">
        <f t="shared" si="9"/>
        <v>536</v>
      </c>
      <c r="B537" s="191"/>
      <c r="C537" s="191" t="s">
        <v>1652</v>
      </c>
      <c r="D537" s="294" t="s">
        <v>1787</v>
      </c>
      <c r="E537" s="259" t="s">
        <v>7896</v>
      </c>
      <c r="F537" s="265" t="s">
        <v>3309</v>
      </c>
      <c r="G537" s="294" t="s">
        <v>3311</v>
      </c>
      <c r="H537" s="294"/>
      <c r="I537" s="294"/>
      <c r="J537" s="294" t="s">
        <v>7879</v>
      </c>
      <c r="K537" s="132" t="s">
        <v>2064</v>
      </c>
      <c r="L537" s="132"/>
      <c r="M537" s="294" t="s">
        <v>3310</v>
      </c>
      <c r="N537" s="294"/>
      <c r="O537" s="294">
        <v>25.1</v>
      </c>
      <c r="P537" s="300"/>
      <c r="Q537" s="292">
        <v>559830.4</v>
      </c>
      <c r="R537" s="292"/>
      <c r="S537" s="292"/>
      <c r="T537" s="292"/>
      <c r="U537" s="292"/>
      <c r="V537" s="292"/>
      <c r="W537" s="292"/>
      <c r="X537" s="294" t="s">
        <v>6801</v>
      </c>
      <c r="Y537" s="294" t="s">
        <v>2638</v>
      </c>
    </row>
    <row r="538" spans="1:25" ht="51" x14ac:dyDescent="0.25">
      <c r="A538" s="97">
        <f t="shared" si="9"/>
        <v>537</v>
      </c>
      <c r="B538" s="191"/>
      <c r="C538" s="191" t="s">
        <v>1652</v>
      </c>
      <c r="D538" s="294" t="s">
        <v>2230</v>
      </c>
      <c r="E538" s="259" t="s">
        <v>7896</v>
      </c>
      <c r="F538" s="265" t="s">
        <v>2231</v>
      </c>
      <c r="G538" s="294" t="s">
        <v>2234</v>
      </c>
      <c r="H538" s="294"/>
      <c r="I538" s="294"/>
      <c r="J538" s="294" t="s">
        <v>7879</v>
      </c>
      <c r="K538" s="132" t="s">
        <v>2064</v>
      </c>
      <c r="L538" s="132"/>
      <c r="M538" s="294" t="s">
        <v>2233</v>
      </c>
      <c r="N538" s="294"/>
      <c r="O538" s="294">
        <v>40.700000000000003</v>
      </c>
      <c r="P538" s="300"/>
      <c r="Q538" s="292">
        <v>907772.8</v>
      </c>
      <c r="R538" s="292"/>
      <c r="S538" s="292"/>
      <c r="T538" s="292"/>
      <c r="U538" s="292"/>
      <c r="V538" s="292"/>
      <c r="W538" s="292"/>
      <c r="X538" s="294" t="s">
        <v>2232</v>
      </c>
      <c r="Y538" s="294" t="s">
        <v>1791</v>
      </c>
    </row>
    <row r="539" spans="1:25" ht="51" x14ac:dyDescent="0.25">
      <c r="A539" s="97">
        <f t="shared" si="9"/>
        <v>538</v>
      </c>
      <c r="B539" s="191"/>
      <c r="C539" s="191" t="s">
        <v>1652</v>
      </c>
      <c r="D539" s="294" t="s">
        <v>1787</v>
      </c>
      <c r="E539" s="259" t="s">
        <v>7896</v>
      </c>
      <c r="F539" s="279" t="s">
        <v>2364</v>
      </c>
      <c r="G539" s="294" t="s">
        <v>4360</v>
      </c>
      <c r="H539" s="294"/>
      <c r="I539" s="294"/>
      <c r="J539" s="294" t="s">
        <v>7879</v>
      </c>
      <c r="K539" s="132" t="s">
        <v>2228</v>
      </c>
      <c r="L539" s="132"/>
      <c r="M539" s="294" t="s">
        <v>2366</v>
      </c>
      <c r="N539" s="294"/>
      <c r="O539" s="294">
        <v>40</v>
      </c>
      <c r="P539" s="300"/>
      <c r="Q539" s="292">
        <v>742000</v>
      </c>
      <c r="R539" s="292"/>
      <c r="S539" s="292"/>
      <c r="T539" s="292"/>
      <c r="U539" s="292"/>
      <c r="V539" s="292"/>
      <c r="W539" s="292"/>
      <c r="X539" s="294" t="s">
        <v>2365</v>
      </c>
      <c r="Y539" s="294" t="s">
        <v>1791</v>
      </c>
    </row>
    <row r="540" spans="1:25" ht="114.75" x14ac:dyDescent="0.25">
      <c r="A540" s="97">
        <f t="shared" si="9"/>
        <v>539</v>
      </c>
      <c r="B540" s="191"/>
      <c r="C540" s="191" t="s">
        <v>1652</v>
      </c>
      <c r="D540" s="294" t="s">
        <v>1808</v>
      </c>
      <c r="E540" s="259" t="s">
        <v>7896</v>
      </c>
      <c r="F540" s="265" t="s">
        <v>3386</v>
      </c>
      <c r="G540" s="294" t="s">
        <v>3389</v>
      </c>
      <c r="H540" s="294"/>
      <c r="I540" s="294"/>
      <c r="J540" s="294" t="s">
        <v>7879</v>
      </c>
      <c r="K540" s="132" t="s">
        <v>1809</v>
      </c>
      <c r="L540" s="132"/>
      <c r="M540" s="294" t="s">
        <v>3388</v>
      </c>
      <c r="N540" s="294"/>
      <c r="O540" s="294">
        <v>39.5</v>
      </c>
      <c r="P540" s="300"/>
      <c r="Q540" s="292">
        <v>72900</v>
      </c>
      <c r="R540" s="292"/>
      <c r="S540" s="292"/>
      <c r="T540" s="292"/>
      <c r="U540" s="292"/>
      <c r="V540" s="292"/>
      <c r="W540" s="292"/>
      <c r="X540" s="294" t="s">
        <v>3387</v>
      </c>
      <c r="Y540" s="294" t="s">
        <v>1791</v>
      </c>
    </row>
    <row r="541" spans="1:25" ht="51" x14ac:dyDescent="0.25">
      <c r="A541" s="97">
        <f t="shared" si="9"/>
        <v>540</v>
      </c>
      <c r="B541" s="191"/>
      <c r="C541" s="191" t="s">
        <v>1652</v>
      </c>
      <c r="D541" s="294" t="s">
        <v>1787</v>
      </c>
      <c r="E541" s="259" t="s">
        <v>7896</v>
      </c>
      <c r="F541" s="265" t="s">
        <v>1806</v>
      </c>
      <c r="G541" s="294" t="s">
        <v>8047</v>
      </c>
      <c r="H541" s="294"/>
      <c r="I541" s="294"/>
      <c r="J541" s="294" t="s">
        <v>7879</v>
      </c>
      <c r="K541" s="132" t="s">
        <v>1805</v>
      </c>
      <c r="L541" s="132"/>
      <c r="M541" s="11" t="s">
        <v>8048</v>
      </c>
      <c r="N541" s="11"/>
      <c r="O541" s="294">
        <v>39.6</v>
      </c>
      <c r="P541" s="300"/>
      <c r="Q541" s="292">
        <v>1500166.8</v>
      </c>
      <c r="R541" s="292"/>
      <c r="S541" s="292"/>
      <c r="T541" s="292"/>
      <c r="U541" s="292"/>
      <c r="V541" s="292"/>
      <c r="W541" s="292"/>
      <c r="X541" s="294"/>
      <c r="Y541" s="294" t="s">
        <v>1807</v>
      </c>
    </row>
    <row r="542" spans="1:25" ht="51" x14ac:dyDescent="0.25">
      <c r="A542" s="97">
        <f t="shared" ref="A542:A605" si="10">A541+1</f>
        <v>541</v>
      </c>
      <c r="B542" s="191"/>
      <c r="C542" s="191" t="s">
        <v>1652</v>
      </c>
      <c r="D542" s="294" t="s">
        <v>1787</v>
      </c>
      <c r="E542" s="259" t="s">
        <v>7896</v>
      </c>
      <c r="F542" s="265" t="s">
        <v>1929</v>
      </c>
      <c r="G542" s="294" t="s">
        <v>1931</v>
      </c>
      <c r="H542" s="294"/>
      <c r="I542" s="294"/>
      <c r="J542" s="294" t="s">
        <v>7879</v>
      </c>
      <c r="K542" s="132" t="s">
        <v>1928</v>
      </c>
      <c r="L542" s="132"/>
      <c r="M542" s="11" t="s">
        <v>1930</v>
      </c>
      <c r="N542" s="11"/>
      <c r="O542" s="294">
        <v>86.4</v>
      </c>
      <c r="P542" s="300"/>
      <c r="Q542" s="292">
        <v>6035022.1799999997</v>
      </c>
      <c r="R542" s="292"/>
      <c r="S542" s="292"/>
      <c r="T542" s="292"/>
      <c r="U542" s="292"/>
      <c r="V542" s="292"/>
      <c r="W542" s="292"/>
      <c r="X542" s="294"/>
      <c r="Y542" s="294" t="s">
        <v>1807</v>
      </c>
    </row>
    <row r="543" spans="1:25" ht="51" x14ac:dyDescent="0.25">
      <c r="A543" s="97">
        <f t="shared" si="10"/>
        <v>542</v>
      </c>
      <c r="B543" s="191"/>
      <c r="C543" s="191" t="s">
        <v>1652</v>
      </c>
      <c r="D543" s="294" t="s">
        <v>1787</v>
      </c>
      <c r="E543" s="259" t="s">
        <v>7896</v>
      </c>
      <c r="F543" s="265" t="s">
        <v>1933</v>
      </c>
      <c r="G543" s="294" t="s">
        <v>1935</v>
      </c>
      <c r="H543" s="294"/>
      <c r="I543" s="294"/>
      <c r="J543" s="294" t="s">
        <v>7879</v>
      </c>
      <c r="K543" s="132" t="s">
        <v>1932</v>
      </c>
      <c r="L543" s="132"/>
      <c r="M543" s="294" t="s">
        <v>1934</v>
      </c>
      <c r="N543" s="294"/>
      <c r="O543" s="294">
        <v>56.1</v>
      </c>
      <c r="P543" s="300"/>
      <c r="Q543" s="292">
        <v>4679178.74</v>
      </c>
      <c r="R543" s="292"/>
      <c r="S543" s="292"/>
      <c r="T543" s="292"/>
      <c r="U543" s="292"/>
      <c r="V543" s="292"/>
      <c r="W543" s="292"/>
      <c r="X543" s="294"/>
      <c r="Y543" s="294" t="s">
        <v>1807</v>
      </c>
    </row>
    <row r="544" spans="1:25" ht="51" x14ac:dyDescent="0.25">
      <c r="A544" s="97">
        <f t="shared" si="10"/>
        <v>543</v>
      </c>
      <c r="B544" s="191"/>
      <c r="C544" s="191" t="s">
        <v>1652</v>
      </c>
      <c r="D544" s="294" t="s">
        <v>1787</v>
      </c>
      <c r="E544" s="259" t="s">
        <v>7896</v>
      </c>
      <c r="F544" s="265" t="s">
        <v>2034</v>
      </c>
      <c r="G544" s="294" t="s">
        <v>3879</v>
      </c>
      <c r="H544" s="294"/>
      <c r="I544" s="294"/>
      <c r="J544" s="294" t="s">
        <v>7879</v>
      </c>
      <c r="K544" s="132" t="s">
        <v>1805</v>
      </c>
      <c r="L544" s="132"/>
      <c r="M544" s="294" t="s">
        <v>3880</v>
      </c>
      <c r="N544" s="294"/>
      <c r="O544" s="294">
        <v>31.6</v>
      </c>
      <c r="P544" s="300"/>
      <c r="Q544" s="292">
        <v>1197102.8</v>
      </c>
      <c r="R544" s="292"/>
      <c r="S544" s="292"/>
      <c r="T544" s="292"/>
      <c r="U544" s="292"/>
      <c r="V544" s="292"/>
      <c r="W544" s="292"/>
      <c r="X544" s="294"/>
      <c r="Y544" s="47" t="s">
        <v>1807</v>
      </c>
    </row>
    <row r="545" spans="1:25" ht="51" x14ac:dyDescent="0.25">
      <c r="A545" s="97">
        <f t="shared" si="10"/>
        <v>544</v>
      </c>
      <c r="B545" s="191"/>
      <c r="C545" s="191" t="s">
        <v>1652</v>
      </c>
      <c r="D545" s="294" t="s">
        <v>1787</v>
      </c>
      <c r="E545" s="259" t="s">
        <v>7896</v>
      </c>
      <c r="F545" s="265" t="s">
        <v>2035</v>
      </c>
      <c r="G545" s="294" t="s">
        <v>8049</v>
      </c>
      <c r="H545" s="294"/>
      <c r="I545" s="294"/>
      <c r="J545" s="294" t="s">
        <v>7879</v>
      </c>
      <c r="K545" s="132" t="s">
        <v>1898</v>
      </c>
      <c r="L545" s="132"/>
      <c r="M545" s="294" t="s">
        <v>8050</v>
      </c>
      <c r="N545" s="294"/>
      <c r="O545" s="294">
        <v>63.9</v>
      </c>
      <c r="P545" s="300"/>
      <c r="Q545" s="292">
        <v>2173814.1</v>
      </c>
      <c r="R545" s="292"/>
      <c r="S545" s="292"/>
      <c r="T545" s="292"/>
      <c r="U545" s="292"/>
      <c r="V545" s="292"/>
      <c r="W545" s="292"/>
      <c r="X545" s="294"/>
      <c r="Y545" s="294" t="s">
        <v>1807</v>
      </c>
    </row>
    <row r="546" spans="1:25" ht="51" x14ac:dyDescent="0.25">
      <c r="A546" s="97">
        <f t="shared" si="10"/>
        <v>545</v>
      </c>
      <c r="B546" s="191"/>
      <c r="C546" s="191" t="s">
        <v>1652</v>
      </c>
      <c r="D546" s="294" t="s">
        <v>1787</v>
      </c>
      <c r="E546" s="259" t="s">
        <v>7896</v>
      </c>
      <c r="F546" s="265" t="s">
        <v>2037</v>
      </c>
      <c r="G546" s="294" t="s">
        <v>2039</v>
      </c>
      <c r="H546" s="294"/>
      <c r="I546" s="294"/>
      <c r="J546" s="294" t="s">
        <v>7879</v>
      </c>
      <c r="K546" s="279" t="s">
        <v>2036</v>
      </c>
      <c r="L546" s="279"/>
      <c r="M546" s="294" t="s">
        <v>2038</v>
      </c>
      <c r="N546" s="294"/>
      <c r="O546" s="294">
        <v>63.8</v>
      </c>
      <c r="P546" s="300"/>
      <c r="Q546" s="292">
        <v>5384720</v>
      </c>
      <c r="R546" s="292"/>
      <c r="S546" s="292"/>
      <c r="T546" s="292"/>
      <c r="U546" s="292"/>
      <c r="V546" s="292"/>
      <c r="W546" s="292"/>
      <c r="X546" s="294"/>
      <c r="Y546" s="294" t="s">
        <v>1807</v>
      </c>
    </row>
    <row r="547" spans="1:25" ht="63.75" x14ac:dyDescent="0.25">
      <c r="A547" s="97">
        <f t="shared" si="10"/>
        <v>546</v>
      </c>
      <c r="B547" s="191"/>
      <c r="C547" s="191" t="s">
        <v>1652</v>
      </c>
      <c r="D547" s="294" t="s">
        <v>1787</v>
      </c>
      <c r="E547" s="259" t="s">
        <v>7896</v>
      </c>
      <c r="F547" s="265" t="s">
        <v>2043</v>
      </c>
      <c r="G547" s="294"/>
      <c r="H547" s="294"/>
      <c r="I547" s="294"/>
      <c r="J547" s="294" t="s">
        <v>7879</v>
      </c>
      <c r="K547" s="132" t="s">
        <v>2042</v>
      </c>
      <c r="L547" s="132"/>
      <c r="M547" s="294"/>
      <c r="N547" s="294"/>
      <c r="O547" s="294">
        <v>10.3</v>
      </c>
      <c r="P547" s="300"/>
      <c r="Q547" s="292">
        <v>191481</v>
      </c>
      <c r="R547" s="292"/>
      <c r="S547" s="292"/>
      <c r="T547" s="292"/>
      <c r="U547" s="292"/>
      <c r="V547" s="292"/>
      <c r="W547" s="292"/>
      <c r="X547" s="294"/>
      <c r="Y547" s="294" t="s">
        <v>1807</v>
      </c>
    </row>
    <row r="548" spans="1:25" ht="51" x14ac:dyDescent="0.25">
      <c r="A548" s="97">
        <f t="shared" si="10"/>
        <v>547</v>
      </c>
      <c r="B548" s="191"/>
      <c r="C548" s="191" t="s">
        <v>1652</v>
      </c>
      <c r="D548" s="294" t="s">
        <v>1787</v>
      </c>
      <c r="E548" s="259" t="s">
        <v>7896</v>
      </c>
      <c r="F548" s="265" t="s">
        <v>2044</v>
      </c>
      <c r="G548" s="294" t="s">
        <v>8051</v>
      </c>
      <c r="H548" s="294"/>
      <c r="I548" s="294"/>
      <c r="J548" s="294" t="s">
        <v>7879</v>
      </c>
      <c r="K548" s="132" t="s">
        <v>2040</v>
      </c>
      <c r="L548" s="132"/>
      <c r="M548" s="294" t="s">
        <v>8052</v>
      </c>
      <c r="N548" s="294"/>
      <c r="O548" s="294">
        <v>17.5</v>
      </c>
      <c r="P548" s="300"/>
      <c r="Q548" s="292">
        <v>371179.36</v>
      </c>
      <c r="R548" s="292"/>
      <c r="S548" s="292"/>
      <c r="T548" s="292"/>
      <c r="U548" s="292"/>
      <c r="V548" s="292"/>
      <c r="W548" s="292"/>
      <c r="X548" s="294"/>
      <c r="Y548" s="294" t="s">
        <v>1807</v>
      </c>
    </row>
    <row r="549" spans="1:25" ht="51" x14ac:dyDescent="0.25">
      <c r="A549" s="97">
        <f t="shared" si="10"/>
        <v>548</v>
      </c>
      <c r="B549" s="191"/>
      <c r="C549" s="191" t="s">
        <v>1652</v>
      </c>
      <c r="D549" s="294" t="s">
        <v>1787</v>
      </c>
      <c r="E549" s="259" t="s">
        <v>7896</v>
      </c>
      <c r="F549" s="265" t="s">
        <v>2052</v>
      </c>
      <c r="G549" s="294" t="s">
        <v>3881</v>
      </c>
      <c r="H549" s="294"/>
      <c r="I549" s="294"/>
      <c r="J549" s="294" t="s">
        <v>7879</v>
      </c>
      <c r="K549" s="132" t="s">
        <v>2051</v>
      </c>
      <c r="L549" s="132"/>
      <c r="M549" s="294" t="s">
        <v>3882</v>
      </c>
      <c r="N549" s="294"/>
      <c r="O549" s="294">
        <v>11.3</v>
      </c>
      <c r="P549" s="300"/>
      <c r="Q549" s="292">
        <v>266373.5</v>
      </c>
      <c r="R549" s="292"/>
      <c r="S549" s="292"/>
      <c r="T549" s="292"/>
      <c r="U549" s="292"/>
      <c r="V549" s="292"/>
      <c r="W549" s="292"/>
      <c r="X549" s="294"/>
      <c r="Y549" s="294" t="s">
        <v>1807</v>
      </c>
    </row>
    <row r="550" spans="1:25" ht="63.75" x14ac:dyDescent="0.25">
      <c r="A550" s="97">
        <f t="shared" si="10"/>
        <v>549</v>
      </c>
      <c r="B550" s="191"/>
      <c r="C550" s="191" t="s">
        <v>1652</v>
      </c>
      <c r="D550" s="294" t="s">
        <v>1787</v>
      </c>
      <c r="E550" s="259" t="s">
        <v>7896</v>
      </c>
      <c r="F550" s="265" t="s">
        <v>2053</v>
      </c>
      <c r="G550" s="294" t="s">
        <v>3883</v>
      </c>
      <c r="H550" s="294"/>
      <c r="I550" s="294"/>
      <c r="J550" s="294" t="s">
        <v>7879</v>
      </c>
      <c r="K550" s="132" t="s">
        <v>2042</v>
      </c>
      <c r="L550" s="132"/>
      <c r="M550" s="294" t="s">
        <v>3884</v>
      </c>
      <c r="N550" s="294"/>
      <c r="O550" s="294">
        <v>21.6</v>
      </c>
      <c r="P550" s="300"/>
      <c r="Q550" s="292">
        <v>401553</v>
      </c>
      <c r="R550" s="292"/>
      <c r="S550" s="292"/>
      <c r="T550" s="292"/>
      <c r="U550" s="292"/>
      <c r="V550" s="292"/>
      <c r="W550" s="292"/>
      <c r="X550" s="294"/>
      <c r="Y550" s="294" t="s">
        <v>1807</v>
      </c>
    </row>
    <row r="551" spans="1:25" ht="63.75" x14ac:dyDescent="0.25">
      <c r="A551" s="97">
        <f t="shared" si="10"/>
        <v>550</v>
      </c>
      <c r="B551" s="191"/>
      <c r="C551" s="191" t="s">
        <v>1652</v>
      </c>
      <c r="D551" s="294" t="s">
        <v>1787</v>
      </c>
      <c r="E551" s="259" t="s">
        <v>7896</v>
      </c>
      <c r="F551" s="265" t="s">
        <v>2054</v>
      </c>
      <c r="G551" s="294" t="s">
        <v>3885</v>
      </c>
      <c r="H551" s="294"/>
      <c r="I551" s="294"/>
      <c r="J551" s="294" t="s">
        <v>7879</v>
      </c>
      <c r="K551" s="279" t="s">
        <v>2042</v>
      </c>
      <c r="L551" s="279"/>
      <c r="M551" s="294" t="s">
        <v>3886</v>
      </c>
      <c r="N551" s="294"/>
      <c r="O551" s="294">
        <v>10</v>
      </c>
      <c r="P551" s="300"/>
      <c r="Q551" s="292">
        <v>185904</v>
      </c>
      <c r="R551" s="292"/>
      <c r="S551" s="292"/>
      <c r="T551" s="292"/>
      <c r="U551" s="292"/>
      <c r="V551" s="292"/>
      <c r="W551" s="292"/>
      <c r="X551" s="294"/>
      <c r="Y551" s="294" t="s">
        <v>1807</v>
      </c>
    </row>
    <row r="552" spans="1:25" ht="63.75" x14ac:dyDescent="0.25">
      <c r="A552" s="97">
        <f t="shared" si="10"/>
        <v>551</v>
      </c>
      <c r="B552" s="191"/>
      <c r="C552" s="191" t="s">
        <v>1652</v>
      </c>
      <c r="D552" s="294" t="s">
        <v>1787</v>
      </c>
      <c r="E552" s="259" t="s">
        <v>7896</v>
      </c>
      <c r="F552" s="265" t="s">
        <v>2055</v>
      </c>
      <c r="G552" s="294" t="s">
        <v>3889</v>
      </c>
      <c r="H552" s="294"/>
      <c r="I552" s="294"/>
      <c r="J552" s="294" t="s">
        <v>7879</v>
      </c>
      <c r="K552" s="132" t="s">
        <v>2042</v>
      </c>
      <c r="L552" s="132"/>
      <c r="M552" s="294" t="s">
        <v>3890</v>
      </c>
      <c r="N552" s="294"/>
      <c r="O552" s="294">
        <v>20.7</v>
      </c>
      <c r="P552" s="300"/>
      <c r="Q552" s="292">
        <v>276492</v>
      </c>
      <c r="R552" s="292"/>
      <c r="S552" s="292"/>
      <c r="T552" s="292"/>
      <c r="U552" s="292"/>
      <c r="V552" s="292"/>
      <c r="W552" s="292"/>
      <c r="X552" s="294"/>
      <c r="Y552" s="294" t="s">
        <v>1807</v>
      </c>
    </row>
    <row r="553" spans="1:25" ht="63.75" x14ac:dyDescent="0.25">
      <c r="A553" s="97">
        <f t="shared" si="10"/>
        <v>552</v>
      </c>
      <c r="B553" s="191"/>
      <c r="C553" s="191" t="s">
        <v>1652</v>
      </c>
      <c r="D553" s="294" t="s">
        <v>1787</v>
      </c>
      <c r="E553" s="259" t="s">
        <v>7896</v>
      </c>
      <c r="F553" s="265" t="s">
        <v>2056</v>
      </c>
      <c r="G553" s="294" t="s">
        <v>3887</v>
      </c>
      <c r="H553" s="294"/>
      <c r="I553" s="294"/>
      <c r="J553" s="294" t="s">
        <v>7879</v>
      </c>
      <c r="K553" s="132" t="s">
        <v>2042</v>
      </c>
      <c r="L553" s="132"/>
      <c r="M553" s="294" t="s">
        <v>3888</v>
      </c>
      <c r="N553" s="294"/>
      <c r="O553" s="294">
        <v>13.2</v>
      </c>
      <c r="P553" s="300"/>
      <c r="Q553" s="292">
        <v>276492</v>
      </c>
      <c r="R553" s="292"/>
      <c r="S553" s="292"/>
      <c r="T553" s="292"/>
      <c r="U553" s="292"/>
      <c r="V553" s="292"/>
      <c r="W553" s="292"/>
      <c r="X553" s="294"/>
      <c r="Y553" s="294" t="s">
        <v>1807</v>
      </c>
    </row>
    <row r="554" spans="1:25" ht="63.75" x14ac:dyDescent="0.25">
      <c r="A554" s="97">
        <f t="shared" si="10"/>
        <v>553</v>
      </c>
      <c r="B554" s="191"/>
      <c r="C554" s="191" t="s">
        <v>1652</v>
      </c>
      <c r="D554" s="294" t="s">
        <v>1787</v>
      </c>
      <c r="E554" s="259" t="s">
        <v>7896</v>
      </c>
      <c r="F554" s="265" t="s">
        <v>2057</v>
      </c>
      <c r="G554" s="294" t="s">
        <v>2058</v>
      </c>
      <c r="H554" s="294"/>
      <c r="I554" s="294"/>
      <c r="J554" s="294" t="s">
        <v>7879</v>
      </c>
      <c r="K554" s="132" t="s">
        <v>2042</v>
      </c>
      <c r="L554" s="132"/>
      <c r="M554" s="294" t="s">
        <v>3825</v>
      </c>
      <c r="N554" s="294"/>
      <c r="O554" s="294">
        <v>10.7</v>
      </c>
      <c r="P554" s="300"/>
      <c r="Q554" s="292">
        <v>142921</v>
      </c>
      <c r="R554" s="292"/>
      <c r="S554" s="292"/>
      <c r="T554" s="292"/>
      <c r="U554" s="292"/>
      <c r="V554" s="292"/>
      <c r="W554" s="292"/>
      <c r="X554" s="294"/>
      <c r="Y554" s="294" t="s">
        <v>1807</v>
      </c>
    </row>
    <row r="555" spans="1:25" ht="51" x14ac:dyDescent="0.25">
      <c r="A555" s="97">
        <f t="shared" si="10"/>
        <v>554</v>
      </c>
      <c r="B555" s="191"/>
      <c r="C555" s="191" t="s">
        <v>1652</v>
      </c>
      <c r="D555" s="294" t="s">
        <v>1787</v>
      </c>
      <c r="E555" s="259" t="s">
        <v>7896</v>
      </c>
      <c r="F555" s="265" t="s">
        <v>2060</v>
      </c>
      <c r="G555" s="294" t="s">
        <v>8053</v>
      </c>
      <c r="H555" s="294"/>
      <c r="I555" s="294"/>
      <c r="J555" s="294" t="s">
        <v>7879</v>
      </c>
      <c r="K555" s="132" t="s">
        <v>2059</v>
      </c>
      <c r="L555" s="132"/>
      <c r="M555" s="294" t="s">
        <v>8054</v>
      </c>
      <c r="N555" s="258"/>
      <c r="O555" s="294">
        <v>12.4</v>
      </c>
      <c r="P555" s="300"/>
      <c r="Q555" s="292">
        <v>804324</v>
      </c>
      <c r="R555" s="292"/>
      <c r="S555" s="292"/>
      <c r="T555" s="292"/>
      <c r="U555" s="292"/>
      <c r="V555" s="292"/>
      <c r="W555" s="292"/>
      <c r="X555" s="294"/>
      <c r="Y555" s="294" t="s">
        <v>1807</v>
      </c>
    </row>
    <row r="556" spans="1:25" ht="51" x14ac:dyDescent="0.25">
      <c r="A556" s="97">
        <f t="shared" si="10"/>
        <v>555</v>
      </c>
      <c r="B556" s="191"/>
      <c r="C556" s="191" t="s">
        <v>1652</v>
      </c>
      <c r="D556" s="294" t="s">
        <v>1787</v>
      </c>
      <c r="E556" s="259" t="s">
        <v>7896</v>
      </c>
      <c r="F556" s="265" t="s">
        <v>7375</v>
      </c>
      <c r="G556" s="294" t="s">
        <v>3891</v>
      </c>
      <c r="H556" s="294"/>
      <c r="I556" s="294"/>
      <c r="J556" s="294" t="s">
        <v>7879</v>
      </c>
      <c r="K556" s="132" t="s">
        <v>1989</v>
      </c>
      <c r="L556" s="132"/>
      <c r="M556" s="294" t="s">
        <v>3892</v>
      </c>
      <c r="N556" s="294"/>
      <c r="O556" s="294">
        <v>57.6</v>
      </c>
      <c r="P556" s="300"/>
      <c r="Q556" s="292">
        <v>2601000</v>
      </c>
      <c r="R556" s="292"/>
      <c r="S556" s="292"/>
      <c r="T556" s="292"/>
      <c r="U556" s="292"/>
      <c r="V556" s="292"/>
      <c r="W556" s="292"/>
      <c r="X556" s="294"/>
      <c r="Y556" s="47" t="s">
        <v>1807</v>
      </c>
    </row>
    <row r="557" spans="1:25" ht="51" x14ac:dyDescent="0.25">
      <c r="A557" s="97">
        <f t="shared" si="10"/>
        <v>556</v>
      </c>
      <c r="B557" s="191"/>
      <c r="C557" s="191" t="s">
        <v>1652</v>
      </c>
      <c r="D557" s="294" t="s">
        <v>1787</v>
      </c>
      <c r="E557" s="259" t="s">
        <v>7896</v>
      </c>
      <c r="F557" s="265" t="s">
        <v>2061</v>
      </c>
      <c r="G557" s="294" t="s">
        <v>2063</v>
      </c>
      <c r="H557" s="294"/>
      <c r="I557" s="294"/>
      <c r="J557" s="294" t="s">
        <v>7879</v>
      </c>
      <c r="K557" s="132" t="s">
        <v>1989</v>
      </c>
      <c r="L557" s="132"/>
      <c r="M557" s="294" t="s">
        <v>2062</v>
      </c>
      <c r="N557" s="294"/>
      <c r="O557" s="294">
        <v>62.2</v>
      </c>
      <c r="P557" s="300"/>
      <c r="Q557" s="292">
        <v>2807500</v>
      </c>
      <c r="R557" s="292"/>
      <c r="S557" s="292"/>
      <c r="T557" s="292"/>
      <c r="U557" s="292"/>
      <c r="V557" s="292"/>
      <c r="W557" s="292"/>
      <c r="X557" s="294"/>
      <c r="Y557" s="294" t="s">
        <v>1807</v>
      </c>
    </row>
    <row r="558" spans="1:25" ht="51" x14ac:dyDescent="0.25">
      <c r="A558" s="97">
        <f t="shared" si="10"/>
        <v>557</v>
      </c>
      <c r="B558" s="191"/>
      <c r="C558" s="191" t="s">
        <v>1652</v>
      </c>
      <c r="D558" s="294" t="s">
        <v>1787</v>
      </c>
      <c r="E558" s="259" t="s">
        <v>7896</v>
      </c>
      <c r="F558" s="279" t="s">
        <v>2079</v>
      </c>
      <c r="G558" s="294" t="s">
        <v>3901</v>
      </c>
      <c r="H558" s="294"/>
      <c r="I558" s="294"/>
      <c r="J558" s="294" t="s">
        <v>7879</v>
      </c>
      <c r="K558" s="132" t="s">
        <v>1829</v>
      </c>
      <c r="L558" s="132"/>
      <c r="M558" s="294" t="s">
        <v>4125</v>
      </c>
      <c r="N558" s="294"/>
      <c r="O558" s="294">
        <v>44.5</v>
      </c>
      <c r="P558" s="300"/>
      <c r="Q558" s="292">
        <v>1513845.5</v>
      </c>
      <c r="R558" s="292"/>
      <c r="S558" s="292"/>
      <c r="T558" s="292"/>
      <c r="U558" s="292"/>
      <c r="V558" s="292"/>
      <c r="W558" s="292"/>
      <c r="X558" s="294"/>
      <c r="Y558" s="294" t="s">
        <v>1807</v>
      </c>
    </row>
    <row r="559" spans="1:25" ht="51" x14ac:dyDescent="0.25">
      <c r="A559" s="97">
        <f t="shared" si="10"/>
        <v>558</v>
      </c>
      <c r="B559" s="191"/>
      <c r="C559" s="191" t="s">
        <v>1652</v>
      </c>
      <c r="D559" s="294" t="s">
        <v>1787</v>
      </c>
      <c r="E559" s="259" t="s">
        <v>7896</v>
      </c>
      <c r="F559" s="279" t="s">
        <v>2080</v>
      </c>
      <c r="G559" s="294" t="s">
        <v>2082</v>
      </c>
      <c r="H559" s="294"/>
      <c r="I559" s="294"/>
      <c r="J559" s="294" t="s">
        <v>7879</v>
      </c>
      <c r="K559" s="132" t="s">
        <v>1989</v>
      </c>
      <c r="L559" s="132"/>
      <c r="M559" s="294" t="s">
        <v>2081</v>
      </c>
      <c r="N559" s="294"/>
      <c r="O559" s="294">
        <v>43.8</v>
      </c>
      <c r="P559" s="300"/>
      <c r="Q559" s="292">
        <v>1106070</v>
      </c>
      <c r="R559" s="292"/>
      <c r="S559" s="292"/>
      <c r="T559" s="292"/>
      <c r="U559" s="292"/>
      <c r="V559" s="292"/>
      <c r="W559" s="292"/>
      <c r="X559" s="294"/>
      <c r="Y559" s="294" t="s">
        <v>1807</v>
      </c>
    </row>
    <row r="560" spans="1:25" ht="51" x14ac:dyDescent="0.25">
      <c r="A560" s="97">
        <f t="shared" si="10"/>
        <v>559</v>
      </c>
      <c r="B560" s="191"/>
      <c r="C560" s="191" t="s">
        <v>1652</v>
      </c>
      <c r="D560" s="294" t="s">
        <v>1787</v>
      </c>
      <c r="E560" s="259" t="s">
        <v>7896</v>
      </c>
      <c r="F560" s="279" t="s">
        <v>2084</v>
      </c>
      <c r="G560" s="294" t="s">
        <v>2085</v>
      </c>
      <c r="H560" s="294"/>
      <c r="I560" s="294"/>
      <c r="J560" s="294" t="s">
        <v>7879</v>
      </c>
      <c r="K560" s="132" t="s">
        <v>2083</v>
      </c>
      <c r="L560" s="132"/>
      <c r="M560" s="294" t="s">
        <v>4126</v>
      </c>
      <c r="N560" s="294"/>
      <c r="O560" s="294">
        <v>42.6</v>
      </c>
      <c r="P560" s="300"/>
      <c r="Q560" s="292">
        <v>3142608</v>
      </c>
      <c r="R560" s="292"/>
      <c r="S560" s="292"/>
      <c r="T560" s="292"/>
      <c r="U560" s="292"/>
      <c r="V560" s="292"/>
      <c r="W560" s="292"/>
      <c r="X560" s="294"/>
      <c r="Y560" s="294" t="s">
        <v>1807</v>
      </c>
    </row>
    <row r="561" spans="1:25" ht="51" x14ac:dyDescent="0.25">
      <c r="A561" s="97">
        <f t="shared" si="10"/>
        <v>560</v>
      </c>
      <c r="B561" s="191"/>
      <c r="C561" s="191" t="s">
        <v>1652</v>
      </c>
      <c r="D561" s="294" t="s">
        <v>1787</v>
      </c>
      <c r="E561" s="259" t="s">
        <v>7896</v>
      </c>
      <c r="F561" s="279" t="s">
        <v>2087</v>
      </c>
      <c r="G561" s="294" t="s">
        <v>2089</v>
      </c>
      <c r="H561" s="294"/>
      <c r="I561" s="294"/>
      <c r="J561" s="294" t="s">
        <v>7879</v>
      </c>
      <c r="K561" s="132" t="s">
        <v>2086</v>
      </c>
      <c r="L561" s="132"/>
      <c r="M561" s="294" t="s">
        <v>2088</v>
      </c>
      <c r="N561" s="294"/>
      <c r="O561" s="294">
        <v>43.9</v>
      </c>
      <c r="P561" s="300"/>
      <c r="Q561" s="292">
        <v>3834166.81</v>
      </c>
      <c r="R561" s="292"/>
      <c r="S561" s="292"/>
      <c r="T561" s="292"/>
      <c r="U561" s="292"/>
      <c r="V561" s="292"/>
      <c r="W561" s="292"/>
      <c r="X561" s="294"/>
      <c r="Y561" s="294" t="s">
        <v>1807</v>
      </c>
    </row>
    <row r="562" spans="1:25" ht="51" x14ac:dyDescent="0.25">
      <c r="A562" s="97">
        <f t="shared" si="10"/>
        <v>561</v>
      </c>
      <c r="B562" s="191"/>
      <c r="C562" s="191" t="s">
        <v>1652</v>
      </c>
      <c r="D562" s="294" t="s">
        <v>1787</v>
      </c>
      <c r="E562" s="259" t="s">
        <v>7896</v>
      </c>
      <c r="F562" s="265" t="s">
        <v>2090</v>
      </c>
      <c r="G562" s="294" t="s">
        <v>3902</v>
      </c>
      <c r="H562" s="294"/>
      <c r="I562" s="294"/>
      <c r="J562" s="294" t="s">
        <v>7879</v>
      </c>
      <c r="K562" s="132" t="s">
        <v>1898</v>
      </c>
      <c r="L562" s="132"/>
      <c r="M562" s="294" t="s">
        <v>4127</v>
      </c>
      <c r="N562" s="294"/>
      <c r="O562" s="294">
        <v>48.2</v>
      </c>
      <c r="P562" s="300"/>
      <c r="Q562" s="292">
        <v>1571677.8</v>
      </c>
      <c r="R562" s="292"/>
      <c r="S562" s="292"/>
      <c r="T562" s="292"/>
      <c r="U562" s="292"/>
      <c r="V562" s="292"/>
      <c r="W562" s="292"/>
      <c r="X562" s="294"/>
      <c r="Y562" s="294" t="s">
        <v>1807</v>
      </c>
    </row>
    <row r="563" spans="1:25" ht="51" x14ac:dyDescent="0.25">
      <c r="A563" s="97">
        <f t="shared" si="10"/>
        <v>562</v>
      </c>
      <c r="B563" s="191"/>
      <c r="C563" s="191" t="s">
        <v>1652</v>
      </c>
      <c r="D563" s="294" t="s">
        <v>1787</v>
      </c>
      <c r="E563" s="259" t="s">
        <v>7896</v>
      </c>
      <c r="F563" s="265" t="s">
        <v>2091</v>
      </c>
      <c r="G563" s="294" t="s">
        <v>3903</v>
      </c>
      <c r="H563" s="294"/>
      <c r="I563" s="294"/>
      <c r="J563" s="294" t="s">
        <v>7879</v>
      </c>
      <c r="K563" s="132" t="s">
        <v>1898</v>
      </c>
      <c r="L563" s="132"/>
      <c r="M563" s="294" t="s">
        <v>4128</v>
      </c>
      <c r="N563" s="294"/>
      <c r="O563" s="294">
        <v>45.7</v>
      </c>
      <c r="P563" s="300"/>
      <c r="Q563" s="292">
        <v>1554668.3</v>
      </c>
      <c r="R563" s="292"/>
      <c r="S563" s="292"/>
      <c r="T563" s="292"/>
      <c r="U563" s="292"/>
      <c r="V563" s="292"/>
      <c r="W563" s="292"/>
      <c r="X563" s="294"/>
      <c r="Y563" s="294" t="s">
        <v>1807</v>
      </c>
    </row>
    <row r="564" spans="1:25" ht="51" x14ac:dyDescent="0.25">
      <c r="A564" s="97">
        <f t="shared" si="10"/>
        <v>563</v>
      </c>
      <c r="B564" s="191"/>
      <c r="C564" s="191" t="s">
        <v>1652</v>
      </c>
      <c r="D564" s="294" t="s">
        <v>1787</v>
      </c>
      <c r="E564" s="259" t="s">
        <v>7896</v>
      </c>
      <c r="F564" s="265" t="s">
        <v>2093</v>
      </c>
      <c r="G564" s="294" t="s">
        <v>2095</v>
      </c>
      <c r="H564" s="294"/>
      <c r="I564" s="294"/>
      <c r="J564" s="294" t="s">
        <v>7879</v>
      </c>
      <c r="K564" s="132" t="s">
        <v>2092</v>
      </c>
      <c r="L564" s="132"/>
      <c r="M564" s="294" t="s">
        <v>2094</v>
      </c>
      <c r="N564" s="294"/>
      <c r="O564" s="294">
        <v>47.3</v>
      </c>
      <c r="P564" s="300"/>
      <c r="Q564" s="292">
        <v>1054979.2</v>
      </c>
      <c r="R564" s="292"/>
      <c r="S564" s="292"/>
      <c r="T564" s="292"/>
      <c r="U564" s="292"/>
      <c r="V564" s="292"/>
      <c r="W564" s="292"/>
      <c r="X564" s="294"/>
      <c r="Y564" s="294" t="s">
        <v>1791</v>
      </c>
    </row>
    <row r="565" spans="1:25" ht="51" x14ac:dyDescent="0.25">
      <c r="A565" s="97">
        <f t="shared" si="10"/>
        <v>564</v>
      </c>
      <c r="B565" s="191"/>
      <c r="C565" s="191" t="s">
        <v>1652</v>
      </c>
      <c r="D565" s="294" t="s">
        <v>1787</v>
      </c>
      <c r="E565" s="259" t="s">
        <v>7896</v>
      </c>
      <c r="F565" s="265" t="s">
        <v>2107</v>
      </c>
      <c r="G565" s="294" t="s">
        <v>3909</v>
      </c>
      <c r="H565" s="294"/>
      <c r="I565" s="294"/>
      <c r="J565" s="294" t="s">
        <v>7879</v>
      </c>
      <c r="K565" s="132" t="s">
        <v>2106</v>
      </c>
      <c r="L565" s="132"/>
      <c r="M565" s="294" t="s">
        <v>4134</v>
      </c>
      <c r="N565" s="294"/>
      <c r="O565" s="294">
        <v>65.5</v>
      </c>
      <c r="P565" s="300"/>
      <c r="Q565" s="58">
        <v>3940820</v>
      </c>
      <c r="R565" s="58"/>
      <c r="S565" s="58"/>
      <c r="T565" s="58"/>
      <c r="U565" s="58"/>
      <c r="V565" s="58"/>
      <c r="W565" s="58"/>
      <c r="X565" s="294"/>
      <c r="Y565" s="294" t="s">
        <v>1807</v>
      </c>
    </row>
    <row r="566" spans="1:25" ht="51" x14ac:dyDescent="0.25">
      <c r="A566" s="97">
        <f t="shared" si="10"/>
        <v>565</v>
      </c>
      <c r="B566" s="191"/>
      <c r="C566" s="191" t="s">
        <v>1652</v>
      </c>
      <c r="D566" s="294" t="s">
        <v>1787</v>
      </c>
      <c r="E566" s="259" t="s">
        <v>7896</v>
      </c>
      <c r="F566" s="265" t="s">
        <v>2108</v>
      </c>
      <c r="G566" s="294" t="s">
        <v>2109</v>
      </c>
      <c r="H566" s="294"/>
      <c r="I566" s="294"/>
      <c r="J566" s="294" t="s">
        <v>7879</v>
      </c>
      <c r="K566" s="132" t="s">
        <v>1989</v>
      </c>
      <c r="L566" s="132"/>
      <c r="M566" s="294" t="s">
        <v>4135</v>
      </c>
      <c r="N566" s="294"/>
      <c r="O566" s="294">
        <v>65.900000000000006</v>
      </c>
      <c r="P566" s="300"/>
      <c r="Q566" s="292">
        <v>1900000</v>
      </c>
      <c r="R566" s="292"/>
      <c r="S566" s="292"/>
      <c r="T566" s="292"/>
      <c r="U566" s="292"/>
      <c r="V566" s="292"/>
      <c r="W566" s="292"/>
      <c r="X566" s="294"/>
      <c r="Y566" s="294" t="s">
        <v>1807</v>
      </c>
    </row>
    <row r="567" spans="1:25" ht="51" x14ac:dyDescent="0.25">
      <c r="A567" s="97">
        <f t="shared" si="10"/>
        <v>566</v>
      </c>
      <c r="B567" s="191"/>
      <c r="C567" s="191" t="s">
        <v>1652</v>
      </c>
      <c r="D567" s="294" t="s">
        <v>1787</v>
      </c>
      <c r="E567" s="259" t="s">
        <v>7896</v>
      </c>
      <c r="F567" s="265" t="s">
        <v>2110</v>
      </c>
      <c r="G567" s="294" t="s">
        <v>2112</v>
      </c>
      <c r="H567" s="294"/>
      <c r="I567" s="294"/>
      <c r="J567" s="294" t="s">
        <v>7879</v>
      </c>
      <c r="K567" s="132" t="s">
        <v>1989</v>
      </c>
      <c r="L567" s="132"/>
      <c r="M567" s="294" t="s">
        <v>2111</v>
      </c>
      <c r="N567" s="294"/>
      <c r="O567" s="294">
        <v>48.7</v>
      </c>
      <c r="P567" s="300"/>
      <c r="Q567" s="58">
        <v>780807</v>
      </c>
      <c r="R567" s="58"/>
      <c r="S567" s="58"/>
      <c r="T567" s="58"/>
      <c r="U567" s="58"/>
      <c r="V567" s="58"/>
      <c r="W567" s="58"/>
      <c r="X567" s="294"/>
      <c r="Y567" s="294" t="s">
        <v>1807</v>
      </c>
    </row>
    <row r="568" spans="1:25" ht="63.75" x14ac:dyDescent="0.25">
      <c r="A568" s="97">
        <f t="shared" si="10"/>
        <v>567</v>
      </c>
      <c r="B568" s="191"/>
      <c r="C568" s="191" t="s">
        <v>1652</v>
      </c>
      <c r="D568" s="294" t="s">
        <v>1787</v>
      </c>
      <c r="E568" s="259" t="s">
        <v>7896</v>
      </c>
      <c r="F568" s="265" t="s">
        <v>2114</v>
      </c>
      <c r="G568" s="294" t="s">
        <v>2116</v>
      </c>
      <c r="H568" s="294"/>
      <c r="I568" s="294"/>
      <c r="J568" s="294" t="s">
        <v>7879</v>
      </c>
      <c r="K568" s="279" t="s">
        <v>2113</v>
      </c>
      <c r="L568" s="279"/>
      <c r="M568" s="294" t="s">
        <v>2115</v>
      </c>
      <c r="N568" s="294"/>
      <c r="O568" s="294">
        <v>73.3</v>
      </c>
      <c r="P568" s="300"/>
      <c r="Q568" s="292">
        <v>2776823.9</v>
      </c>
      <c r="R568" s="292"/>
      <c r="S568" s="292"/>
      <c r="T568" s="292"/>
      <c r="U568" s="292"/>
      <c r="V568" s="292"/>
      <c r="W568" s="292"/>
      <c r="X568" s="294"/>
      <c r="Y568" s="294" t="s">
        <v>1807</v>
      </c>
    </row>
    <row r="569" spans="1:25" ht="51" x14ac:dyDescent="0.25">
      <c r="A569" s="97">
        <f t="shared" si="10"/>
        <v>568</v>
      </c>
      <c r="B569" s="191"/>
      <c r="C569" s="191" t="s">
        <v>1652</v>
      </c>
      <c r="D569" s="294" t="s">
        <v>1787</v>
      </c>
      <c r="E569" s="259" t="s">
        <v>7896</v>
      </c>
      <c r="F569" s="265" t="s">
        <v>2118</v>
      </c>
      <c r="G569" s="294" t="s">
        <v>2120</v>
      </c>
      <c r="H569" s="294"/>
      <c r="I569" s="294"/>
      <c r="J569" s="294" t="s">
        <v>7879</v>
      </c>
      <c r="K569" s="279" t="s">
        <v>2117</v>
      </c>
      <c r="L569" s="279"/>
      <c r="M569" s="294" t="s">
        <v>2119</v>
      </c>
      <c r="N569" s="294"/>
      <c r="O569" s="294">
        <v>72.8</v>
      </c>
      <c r="P569" s="300"/>
      <c r="Q569" s="292">
        <v>6259550.0599999996</v>
      </c>
      <c r="R569" s="292"/>
      <c r="S569" s="292"/>
      <c r="T569" s="292"/>
      <c r="U569" s="292"/>
      <c r="V569" s="292"/>
      <c r="W569" s="292"/>
      <c r="X569" s="294"/>
      <c r="Y569" s="294" t="s">
        <v>1807</v>
      </c>
    </row>
    <row r="570" spans="1:25" ht="51" x14ac:dyDescent="0.25">
      <c r="A570" s="97">
        <f t="shared" si="10"/>
        <v>569</v>
      </c>
      <c r="B570" s="191"/>
      <c r="C570" s="191" t="s">
        <v>1652</v>
      </c>
      <c r="D570" s="294" t="s">
        <v>1787</v>
      </c>
      <c r="E570" s="259" t="s">
        <v>7896</v>
      </c>
      <c r="F570" s="265" t="s">
        <v>2121</v>
      </c>
      <c r="G570" s="294" t="s">
        <v>2123</v>
      </c>
      <c r="H570" s="294"/>
      <c r="I570" s="294"/>
      <c r="J570" s="294" t="s">
        <v>7879</v>
      </c>
      <c r="K570" s="279" t="s">
        <v>2117</v>
      </c>
      <c r="L570" s="279"/>
      <c r="M570" s="294" t="s">
        <v>2122</v>
      </c>
      <c r="N570" s="294"/>
      <c r="O570" s="294">
        <v>37.4</v>
      </c>
      <c r="P570" s="300"/>
      <c r="Q570" s="292">
        <v>3215757.86</v>
      </c>
      <c r="R570" s="292"/>
      <c r="S570" s="292"/>
      <c r="T570" s="292"/>
      <c r="U570" s="292"/>
      <c r="V570" s="292"/>
      <c r="W570" s="292"/>
      <c r="X570" s="294"/>
      <c r="Y570" s="294" t="s">
        <v>1807</v>
      </c>
    </row>
    <row r="571" spans="1:25" ht="51" x14ac:dyDescent="0.25">
      <c r="A571" s="97">
        <f t="shared" si="10"/>
        <v>570</v>
      </c>
      <c r="B571" s="191"/>
      <c r="C571" s="191" t="s">
        <v>1652</v>
      </c>
      <c r="D571" s="294" t="s">
        <v>1787</v>
      </c>
      <c r="E571" s="259" t="s">
        <v>7896</v>
      </c>
      <c r="F571" s="265" t="s">
        <v>2124</v>
      </c>
      <c r="G571" s="294" t="s">
        <v>2126</v>
      </c>
      <c r="H571" s="294"/>
      <c r="I571" s="294"/>
      <c r="J571" s="294" t="s">
        <v>7879</v>
      </c>
      <c r="K571" s="279" t="s">
        <v>2117</v>
      </c>
      <c r="L571" s="279"/>
      <c r="M571" s="294" t="s">
        <v>2125</v>
      </c>
      <c r="N571" s="294"/>
      <c r="O571" s="294">
        <v>52.5</v>
      </c>
      <c r="P571" s="300"/>
      <c r="Q571" s="292">
        <v>4514098.5999999996</v>
      </c>
      <c r="R571" s="292"/>
      <c r="S571" s="292"/>
      <c r="T571" s="292"/>
      <c r="U571" s="292"/>
      <c r="V571" s="292"/>
      <c r="W571" s="292"/>
      <c r="X571" s="294"/>
      <c r="Y571" s="294" t="s">
        <v>1807</v>
      </c>
    </row>
    <row r="572" spans="1:25" ht="51" x14ac:dyDescent="0.25">
      <c r="A572" s="97">
        <f t="shared" si="10"/>
        <v>571</v>
      </c>
      <c r="B572" s="191"/>
      <c r="C572" s="191" t="s">
        <v>1652</v>
      </c>
      <c r="D572" s="294" t="s">
        <v>1787</v>
      </c>
      <c r="E572" s="259" t="s">
        <v>7896</v>
      </c>
      <c r="F572" s="265" t="s">
        <v>2127</v>
      </c>
      <c r="G572" s="294" t="s">
        <v>2129</v>
      </c>
      <c r="H572" s="294"/>
      <c r="I572" s="294"/>
      <c r="J572" s="294" t="s">
        <v>7879</v>
      </c>
      <c r="K572" s="279" t="s">
        <v>2117</v>
      </c>
      <c r="L572" s="279"/>
      <c r="M572" s="294" t="s">
        <v>2128</v>
      </c>
      <c r="N572" s="294"/>
      <c r="O572" s="294">
        <v>50.6</v>
      </c>
      <c r="P572" s="300"/>
      <c r="Q572" s="292">
        <v>4350731.2300000004</v>
      </c>
      <c r="R572" s="292"/>
      <c r="S572" s="292"/>
      <c r="T572" s="292"/>
      <c r="U572" s="292"/>
      <c r="V572" s="292"/>
      <c r="W572" s="292"/>
      <c r="X572" s="294"/>
      <c r="Y572" s="294" t="s">
        <v>1807</v>
      </c>
    </row>
    <row r="573" spans="1:25" ht="51" x14ac:dyDescent="0.25">
      <c r="A573" s="97">
        <f t="shared" si="10"/>
        <v>572</v>
      </c>
      <c r="B573" s="191"/>
      <c r="C573" s="191" t="s">
        <v>1652</v>
      </c>
      <c r="D573" s="294" t="s">
        <v>1787</v>
      </c>
      <c r="E573" s="259" t="s">
        <v>7896</v>
      </c>
      <c r="F573" s="265" t="s">
        <v>2130</v>
      </c>
      <c r="G573" s="294" t="s">
        <v>2132</v>
      </c>
      <c r="H573" s="294"/>
      <c r="I573" s="294"/>
      <c r="J573" s="294" t="s">
        <v>7879</v>
      </c>
      <c r="K573" s="279" t="s">
        <v>2117</v>
      </c>
      <c r="L573" s="279"/>
      <c r="M573" s="294" t="s">
        <v>2131</v>
      </c>
      <c r="N573" s="294"/>
      <c r="O573" s="294">
        <v>54.7</v>
      </c>
      <c r="P573" s="300"/>
      <c r="Q573" s="292">
        <v>4703260.83</v>
      </c>
      <c r="R573" s="292"/>
      <c r="S573" s="292"/>
      <c r="T573" s="292"/>
      <c r="U573" s="292"/>
      <c r="V573" s="292"/>
      <c r="W573" s="292"/>
      <c r="X573" s="294"/>
      <c r="Y573" s="294" t="s">
        <v>1807</v>
      </c>
    </row>
    <row r="574" spans="1:25" ht="51" x14ac:dyDescent="0.25">
      <c r="A574" s="97">
        <f t="shared" si="10"/>
        <v>573</v>
      </c>
      <c r="B574" s="191"/>
      <c r="C574" s="191" t="s">
        <v>1652</v>
      </c>
      <c r="D574" s="294" t="s">
        <v>1787</v>
      </c>
      <c r="E574" s="259" t="s">
        <v>7896</v>
      </c>
      <c r="F574" s="265" t="s">
        <v>2133</v>
      </c>
      <c r="G574" s="294" t="s">
        <v>2135</v>
      </c>
      <c r="H574" s="294"/>
      <c r="I574" s="294"/>
      <c r="J574" s="294" t="s">
        <v>7879</v>
      </c>
      <c r="K574" s="279" t="s">
        <v>2117</v>
      </c>
      <c r="L574" s="279"/>
      <c r="M574" s="294" t="s">
        <v>2134</v>
      </c>
      <c r="N574" s="294"/>
      <c r="O574" s="294">
        <v>49.8</v>
      </c>
      <c r="P574" s="300"/>
      <c r="Q574" s="292">
        <v>4281944.96</v>
      </c>
      <c r="R574" s="292"/>
      <c r="S574" s="292"/>
      <c r="T574" s="292"/>
      <c r="U574" s="292"/>
      <c r="V574" s="292"/>
      <c r="W574" s="292"/>
      <c r="X574" s="294"/>
      <c r="Y574" s="294" t="s">
        <v>1807</v>
      </c>
    </row>
    <row r="575" spans="1:25" ht="51" x14ac:dyDescent="0.25">
      <c r="A575" s="97">
        <f t="shared" si="10"/>
        <v>574</v>
      </c>
      <c r="B575" s="191"/>
      <c r="C575" s="191" t="s">
        <v>1652</v>
      </c>
      <c r="D575" s="294" t="s">
        <v>1787</v>
      </c>
      <c r="E575" s="259" t="s">
        <v>7896</v>
      </c>
      <c r="F575" s="265" t="s">
        <v>2136</v>
      </c>
      <c r="G575" s="294" t="s">
        <v>4359</v>
      </c>
      <c r="H575" s="294"/>
      <c r="I575" s="294"/>
      <c r="J575" s="294" t="s">
        <v>7879</v>
      </c>
      <c r="K575" s="279" t="s">
        <v>2117</v>
      </c>
      <c r="L575" s="279"/>
      <c r="M575" s="294" t="s">
        <v>2137</v>
      </c>
      <c r="N575" s="294"/>
      <c r="O575" s="294">
        <v>51.4</v>
      </c>
      <c r="P575" s="300"/>
      <c r="Q575" s="292">
        <v>4419517.49</v>
      </c>
      <c r="R575" s="292"/>
      <c r="S575" s="292"/>
      <c r="T575" s="292"/>
      <c r="U575" s="292"/>
      <c r="V575" s="292"/>
      <c r="W575" s="292"/>
      <c r="X575" s="294"/>
      <c r="Y575" s="294" t="s">
        <v>1807</v>
      </c>
    </row>
    <row r="576" spans="1:25" ht="51" x14ac:dyDescent="0.25">
      <c r="A576" s="97">
        <f t="shared" si="10"/>
        <v>575</v>
      </c>
      <c r="B576" s="191"/>
      <c r="C576" s="191" t="s">
        <v>1652</v>
      </c>
      <c r="D576" s="294" t="s">
        <v>1787</v>
      </c>
      <c r="E576" s="259" t="s">
        <v>7896</v>
      </c>
      <c r="F576" s="265" t="s">
        <v>2138</v>
      </c>
      <c r="G576" s="294" t="s">
        <v>2140</v>
      </c>
      <c r="H576" s="294"/>
      <c r="I576" s="294"/>
      <c r="J576" s="294" t="s">
        <v>7879</v>
      </c>
      <c r="K576" s="279" t="s">
        <v>2117</v>
      </c>
      <c r="L576" s="279"/>
      <c r="M576" s="294" t="s">
        <v>2139</v>
      </c>
      <c r="N576" s="294"/>
      <c r="O576" s="294">
        <v>55.5</v>
      </c>
      <c r="P576" s="300"/>
      <c r="Q576" s="292">
        <v>4772047.09</v>
      </c>
      <c r="R576" s="292"/>
      <c r="S576" s="292"/>
      <c r="T576" s="292"/>
      <c r="U576" s="292"/>
      <c r="V576" s="292"/>
      <c r="W576" s="292"/>
      <c r="X576" s="294"/>
      <c r="Y576" s="294" t="s">
        <v>1807</v>
      </c>
    </row>
    <row r="577" spans="1:25" ht="51" x14ac:dyDescent="0.25">
      <c r="A577" s="97">
        <f t="shared" si="10"/>
        <v>576</v>
      </c>
      <c r="B577" s="191"/>
      <c r="C577" s="191" t="s">
        <v>1652</v>
      </c>
      <c r="D577" s="294" t="s">
        <v>1787</v>
      </c>
      <c r="E577" s="259" t="s">
        <v>7896</v>
      </c>
      <c r="F577" s="265" t="s">
        <v>2141</v>
      </c>
      <c r="G577" s="294" t="s">
        <v>3910</v>
      </c>
      <c r="H577" s="294"/>
      <c r="I577" s="294"/>
      <c r="J577" s="294" t="s">
        <v>7879</v>
      </c>
      <c r="K577" s="279" t="s">
        <v>2117</v>
      </c>
      <c r="L577" s="279"/>
      <c r="M577" s="294" t="s">
        <v>4136</v>
      </c>
      <c r="N577" s="294"/>
      <c r="O577" s="294">
        <v>36.799999999999997</v>
      </c>
      <c r="P577" s="300"/>
      <c r="Q577" s="292">
        <v>3164168.16</v>
      </c>
      <c r="R577" s="292"/>
      <c r="S577" s="292"/>
      <c r="T577" s="292"/>
      <c r="U577" s="292"/>
      <c r="V577" s="292"/>
      <c r="W577" s="292"/>
      <c r="X577" s="294"/>
      <c r="Y577" s="294" t="s">
        <v>1807</v>
      </c>
    </row>
    <row r="578" spans="1:25" ht="51" x14ac:dyDescent="0.25">
      <c r="A578" s="97">
        <f t="shared" si="10"/>
        <v>577</v>
      </c>
      <c r="B578" s="191"/>
      <c r="C578" s="191" t="s">
        <v>1652</v>
      </c>
      <c r="D578" s="294" t="s">
        <v>1787</v>
      </c>
      <c r="E578" s="259" t="s">
        <v>7896</v>
      </c>
      <c r="F578" s="265" t="s">
        <v>2142</v>
      </c>
      <c r="G578" s="294" t="s">
        <v>2144</v>
      </c>
      <c r="H578" s="294"/>
      <c r="I578" s="294"/>
      <c r="J578" s="294" t="s">
        <v>7879</v>
      </c>
      <c r="K578" s="279" t="s">
        <v>2117</v>
      </c>
      <c r="L578" s="279"/>
      <c r="M578" s="294" t="s">
        <v>2143</v>
      </c>
      <c r="N578" s="294"/>
      <c r="O578" s="294">
        <v>58.3</v>
      </c>
      <c r="P578" s="300"/>
      <c r="Q578" s="292">
        <v>5012799.0199999996</v>
      </c>
      <c r="R578" s="292"/>
      <c r="S578" s="292"/>
      <c r="T578" s="292"/>
      <c r="U578" s="292"/>
      <c r="V578" s="292"/>
      <c r="W578" s="292"/>
      <c r="X578" s="294"/>
      <c r="Y578" s="294" t="s">
        <v>1807</v>
      </c>
    </row>
    <row r="579" spans="1:25" ht="51" x14ac:dyDescent="0.25">
      <c r="A579" s="97">
        <f t="shared" si="10"/>
        <v>578</v>
      </c>
      <c r="B579" s="191"/>
      <c r="C579" s="191" t="s">
        <v>1652</v>
      </c>
      <c r="D579" s="294" t="s">
        <v>1787</v>
      </c>
      <c r="E579" s="259" t="s">
        <v>7896</v>
      </c>
      <c r="F579" s="265" t="s">
        <v>2145</v>
      </c>
      <c r="G579" s="294" t="s">
        <v>2147</v>
      </c>
      <c r="H579" s="294"/>
      <c r="I579" s="294"/>
      <c r="J579" s="294" t="s">
        <v>7879</v>
      </c>
      <c r="K579" s="279" t="s">
        <v>2117</v>
      </c>
      <c r="L579" s="279"/>
      <c r="M579" s="294" t="s">
        <v>2146</v>
      </c>
      <c r="N579" s="294"/>
      <c r="O579" s="294">
        <v>72.5</v>
      </c>
      <c r="P579" s="300"/>
      <c r="Q579" s="292">
        <v>6233755.21</v>
      </c>
      <c r="R579" s="292"/>
      <c r="S579" s="292"/>
      <c r="T579" s="292"/>
      <c r="U579" s="292"/>
      <c r="V579" s="292"/>
      <c r="W579" s="292"/>
      <c r="X579" s="294"/>
      <c r="Y579" s="294" t="s">
        <v>1807</v>
      </c>
    </row>
    <row r="580" spans="1:25" ht="51" x14ac:dyDescent="0.25">
      <c r="A580" s="97">
        <f t="shared" si="10"/>
        <v>579</v>
      </c>
      <c r="B580" s="191"/>
      <c r="C580" s="191" t="s">
        <v>1652</v>
      </c>
      <c r="D580" s="294" t="s">
        <v>1787</v>
      </c>
      <c r="E580" s="259" t="s">
        <v>7896</v>
      </c>
      <c r="F580" s="265" t="s">
        <v>2149</v>
      </c>
      <c r="G580" s="294" t="s">
        <v>2151</v>
      </c>
      <c r="H580" s="294"/>
      <c r="I580" s="294"/>
      <c r="J580" s="294" t="s">
        <v>7879</v>
      </c>
      <c r="K580" s="279" t="s">
        <v>2148</v>
      </c>
      <c r="L580" s="279"/>
      <c r="M580" s="294" t="s">
        <v>2150</v>
      </c>
      <c r="N580" s="294"/>
      <c r="O580" s="63">
        <v>48.6</v>
      </c>
      <c r="P580" s="300"/>
      <c r="Q580" s="292">
        <v>3261308.39</v>
      </c>
      <c r="R580" s="292"/>
      <c r="S580" s="292"/>
      <c r="T580" s="292"/>
      <c r="U580" s="292"/>
      <c r="V580" s="292"/>
      <c r="W580" s="292"/>
      <c r="X580" s="294"/>
      <c r="Y580" s="294" t="s">
        <v>1807</v>
      </c>
    </row>
    <row r="581" spans="1:25" ht="51" x14ac:dyDescent="0.25">
      <c r="A581" s="97">
        <f t="shared" si="10"/>
        <v>580</v>
      </c>
      <c r="B581" s="191"/>
      <c r="C581" s="191" t="s">
        <v>1652</v>
      </c>
      <c r="D581" s="294" t="s">
        <v>1787</v>
      </c>
      <c r="E581" s="259" t="s">
        <v>7896</v>
      </c>
      <c r="F581" s="265" t="s">
        <v>2152</v>
      </c>
      <c r="G581" s="294" t="s">
        <v>2154</v>
      </c>
      <c r="H581" s="294"/>
      <c r="I581" s="294"/>
      <c r="J581" s="294" t="s">
        <v>7879</v>
      </c>
      <c r="K581" s="279" t="s">
        <v>2148</v>
      </c>
      <c r="L581" s="279"/>
      <c r="M581" s="294" t="s">
        <v>2153</v>
      </c>
      <c r="N581" s="294"/>
      <c r="O581" s="63">
        <v>31.9</v>
      </c>
      <c r="P581" s="300"/>
      <c r="Q581" s="292">
        <v>2140653.04</v>
      </c>
      <c r="R581" s="292"/>
      <c r="S581" s="292"/>
      <c r="T581" s="292"/>
      <c r="U581" s="292"/>
      <c r="V581" s="292"/>
      <c r="W581" s="292"/>
      <c r="X581" s="294"/>
      <c r="Y581" s="294" t="s">
        <v>1807</v>
      </c>
    </row>
    <row r="582" spans="1:25" ht="51" x14ac:dyDescent="0.25">
      <c r="A582" s="97">
        <f t="shared" si="10"/>
        <v>581</v>
      </c>
      <c r="B582" s="191"/>
      <c r="C582" s="191" t="s">
        <v>1652</v>
      </c>
      <c r="D582" s="294" t="s">
        <v>1787</v>
      </c>
      <c r="E582" s="259" t="s">
        <v>7896</v>
      </c>
      <c r="F582" s="265" t="s">
        <v>2155</v>
      </c>
      <c r="G582" s="294" t="s">
        <v>2157</v>
      </c>
      <c r="H582" s="294"/>
      <c r="I582" s="294"/>
      <c r="J582" s="294" t="s">
        <v>7879</v>
      </c>
      <c r="K582" s="279" t="s">
        <v>2148</v>
      </c>
      <c r="L582" s="279"/>
      <c r="M582" s="294" t="s">
        <v>2156</v>
      </c>
      <c r="N582" s="294"/>
      <c r="O582" s="63">
        <v>49.1</v>
      </c>
      <c r="P582" s="300"/>
      <c r="Q582" s="292">
        <v>3294860.95</v>
      </c>
      <c r="R582" s="292"/>
      <c r="S582" s="292"/>
      <c r="T582" s="292"/>
      <c r="U582" s="292"/>
      <c r="V582" s="292"/>
      <c r="W582" s="292"/>
      <c r="X582" s="294"/>
      <c r="Y582" s="294" t="s">
        <v>1807</v>
      </c>
    </row>
    <row r="583" spans="1:25" ht="51" x14ac:dyDescent="0.25">
      <c r="A583" s="97">
        <f t="shared" si="10"/>
        <v>582</v>
      </c>
      <c r="B583" s="191"/>
      <c r="C583" s="191" t="s">
        <v>1652</v>
      </c>
      <c r="D583" s="294" t="s">
        <v>1787</v>
      </c>
      <c r="E583" s="259" t="s">
        <v>7896</v>
      </c>
      <c r="F583" s="265" t="s">
        <v>2159</v>
      </c>
      <c r="G583" s="294" t="s">
        <v>2161</v>
      </c>
      <c r="H583" s="294"/>
      <c r="I583" s="294"/>
      <c r="J583" s="294" t="s">
        <v>7879</v>
      </c>
      <c r="K583" s="279" t="s">
        <v>2158</v>
      </c>
      <c r="L583" s="279"/>
      <c r="M583" s="294" t="s">
        <v>2160</v>
      </c>
      <c r="N583" s="294"/>
      <c r="O583" s="63">
        <v>33.700000000000003</v>
      </c>
      <c r="P583" s="300"/>
      <c r="Q583" s="292">
        <v>2459838</v>
      </c>
      <c r="R583" s="292"/>
      <c r="S583" s="292"/>
      <c r="T583" s="292"/>
      <c r="U583" s="292"/>
      <c r="V583" s="292"/>
      <c r="W583" s="292"/>
      <c r="X583" s="294"/>
      <c r="Y583" s="294" t="s">
        <v>1807</v>
      </c>
    </row>
    <row r="584" spans="1:25" ht="51" x14ac:dyDescent="0.25">
      <c r="A584" s="97">
        <f t="shared" si="10"/>
        <v>583</v>
      </c>
      <c r="B584" s="191"/>
      <c r="C584" s="191" t="s">
        <v>1652</v>
      </c>
      <c r="D584" s="294" t="s">
        <v>1787</v>
      </c>
      <c r="E584" s="259" t="s">
        <v>7896</v>
      </c>
      <c r="F584" s="265" t="s">
        <v>2163</v>
      </c>
      <c r="G584" s="294" t="s">
        <v>2165</v>
      </c>
      <c r="H584" s="294"/>
      <c r="I584" s="294"/>
      <c r="J584" s="294" t="s">
        <v>7879</v>
      </c>
      <c r="K584" s="279" t="s">
        <v>2162</v>
      </c>
      <c r="L584" s="279"/>
      <c r="M584" s="294" t="s">
        <v>2164</v>
      </c>
      <c r="N584" s="294"/>
      <c r="O584" s="63">
        <v>72.599999999999994</v>
      </c>
      <c r="P584" s="300"/>
      <c r="Q584" s="292">
        <v>5287248.92</v>
      </c>
      <c r="R584" s="292"/>
      <c r="S584" s="292"/>
      <c r="T584" s="292"/>
      <c r="U584" s="292"/>
      <c r="V584" s="292"/>
      <c r="W584" s="292"/>
      <c r="X584" s="294"/>
      <c r="Y584" s="294" t="s">
        <v>1807</v>
      </c>
    </row>
    <row r="585" spans="1:25" ht="51" x14ac:dyDescent="0.25">
      <c r="A585" s="97">
        <f t="shared" si="10"/>
        <v>584</v>
      </c>
      <c r="B585" s="191"/>
      <c r="C585" s="191" t="s">
        <v>1652</v>
      </c>
      <c r="D585" s="294" t="s">
        <v>1787</v>
      </c>
      <c r="E585" s="259" t="s">
        <v>7896</v>
      </c>
      <c r="F585" s="265" t="s">
        <v>2166</v>
      </c>
      <c r="G585" s="294" t="s">
        <v>2168</v>
      </c>
      <c r="H585" s="294"/>
      <c r="I585" s="294"/>
      <c r="J585" s="294" t="s">
        <v>7879</v>
      </c>
      <c r="K585" s="279" t="s">
        <v>2162</v>
      </c>
      <c r="L585" s="279"/>
      <c r="M585" s="294" t="s">
        <v>2167</v>
      </c>
      <c r="N585" s="294"/>
      <c r="O585" s="63">
        <v>28.2</v>
      </c>
      <c r="P585" s="300"/>
      <c r="Q585" s="292">
        <v>2053724.79</v>
      </c>
      <c r="R585" s="292"/>
      <c r="S585" s="292"/>
      <c r="T585" s="292"/>
      <c r="U585" s="292"/>
      <c r="V585" s="292"/>
      <c r="W585" s="292"/>
      <c r="X585" s="294"/>
      <c r="Y585" s="294" t="s">
        <v>1807</v>
      </c>
    </row>
    <row r="586" spans="1:25" ht="51" x14ac:dyDescent="0.25">
      <c r="A586" s="97">
        <f t="shared" si="10"/>
        <v>585</v>
      </c>
      <c r="B586" s="191"/>
      <c r="C586" s="191" t="s">
        <v>1652</v>
      </c>
      <c r="D586" s="294" t="s">
        <v>1787</v>
      </c>
      <c r="E586" s="259" t="s">
        <v>7896</v>
      </c>
      <c r="F586" s="265" t="s">
        <v>2169</v>
      </c>
      <c r="G586" s="294" t="s">
        <v>2171</v>
      </c>
      <c r="H586" s="294"/>
      <c r="I586" s="294"/>
      <c r="J586" s="294" t="s">
        <v>7879</v>
      </c>
      <c r="K586" s="279" t="s">
        <v>2162</v>
      </c>
      <c r="L586" s="279"/>
      <c r="M586" s="294" t="s">
        <v>2170</v>
      </c>
      <c r="N586" s="294"/>
      <c r="O586" s="63">
        <v>28.1</v>
      </c>
      <c r="P586" s="300"/>
      <c r="Q586" s="292">
        <v>2046442.07</v>
      </c>
      <c r="R586" s="292"/>
      <c r="S586" s="292"/>
      <c r="T586" s="292"/>
      <c r="U586" s="292"/>
      <c r="V586" s="292"/>
      <c r="W586" s="292"/>
      <c r="X586" s="294"/>
      <c r="Y586" s="294" t="s">
        <v>1807</v>
      </c>
    </row>
    <row r="587" spans="1:25" ht="51" x14ac:dyDescent="0.25">
      <c r="A587" s="97">
        <f t="shared" si="10"/>
        <v>586</v>
      </c>
      <c r="B587" s="191"/>
      <c r="C587" s="191" t="s">
        <v>1652</v>
      </c>
      <c r="D587" s="294" t="s">
        <v>1787</v>
      </c>
      <c r="E587" s="259" t="s">
        <v>7896</v>
      </c>
      <c r="F587" s="265" t="s">
        <v>2172</v>
      </c>
      <c r="G587" s="294" t="s">
        <v>2174</v>
      </c>
      <c r="H587" s="294"/>
      <c r="I587" s="294"/>
      <c r="J587" s="294" t="s">
        <v>7879</v>
      </c>
      <c r="K587" s="279" t="s">
        <v>2162</v>
      </c>
      <c r="L587" s="279"/>
      <c r="M587" s="294" t="s">
        <v>2173</v>
      </c>
      <c r="N587" s="294"/>
      <c r="O587" s="63">
        <v>50.8</v>
      </c>
      <c r="P587" s="300"/>
      <c r="Q587" s="292">
        <v>3699617.7</v>
      </c>
      <c r="R587" s="292"/>
      <c r="S587" s="292"/>
      <c r="T587" s="292"/>
      <c r="U587" s="292"/>
      <c r="V587" s="292"/>
      <c r="W587" s="292"/>
      <c r="X587" s="294"/>
      <c r="Y587" s="294" t="s">
        <v>1807</v>
      </c>
    </row>
    <row r="588" spans="1:25" ht="51" x14ac:dyDescent="0.25">
      <c r="A588" s="97">
        <f t="shared" si="10"/>
        <v>587</v>
      </c>
      <c r="B588" s="191"/>
      <c r="C588" s="191" t="s">
        <v>1652</v>
      </c>
      <c r="D588" s="294" t="s">
        <v>1787</v>
      </c>
      <c r="E588" s="259" t="s">
        <v>7896</v>
      </c>
      <c r="F588" s="265" t="s">
        <v>2175</v>
      </c>
      <c r="G588" s="294" t="s">
        <v>2177</v>
      </c>
      <c r="H588" s="294"/>
      <c r="I588" s="294"/>
      <c r="J588" s="294" t="s">
        <v>7879</v>
      </c>
      <c r="K588" s="279" t="s">
        <v>2162</v>
      </c>
      <c r="L588" s="279"/>
      <c r="M588" s="294" t="s">
        <v>2176</v>
      </c>
      <c r="N588" s="294"/>
      <c r="O588" s="63">
        <v>50.9</v>
      </c>
      <c r="P588" s="300"/>
      <c r="Q588" s="292">
        <v>3706900.41</v>
      </c>
      <c r="R588" s="292"/>
      <c r="S588" s="292"/>
      <c r="T588" s="292"/>
      <c r="U588" s="292"/>
      <c r="V588" s="292"/>
      <c r="W588" s="292"/>
      <c r="X588" s="294"/>
      <c r="Y588" s="294" t="s">
        <v>1807</v>
      </c>
    </row>
    <row r="589" spans="1:25" ht="51" x14ac:dyDescent="0.25">
      <c r="A589" s="97">
        <f t="shared" si="10"/>
        <v>588</v>
      </c>
      <c r="B589" s="191"/>
      <c r="C589" s="191" t="s">
        <v>1652</v>
      </c>
      <c r="D589" s="294" t="s">
        <v>1787</v>
      </c>
      <c r="E589" s="259" t="s">
        <v>7896</v>
      </c>
      <c r="F589" s="265" t="s">
        <v>2178</v>
      </c>
      <c r="G589" s="294" t="s">
        <v>2180</v>
      </c>
      <c r="H589" s="294"/>
      <c r="I589" s="294"/>
      <c r="J589" s="294" t="s">
        <v>7879</v>
      </c>
      <c r="K589" s="279" t="s">
        <v>2162</v>
      </c>
      <c r="L589" s="279"/>
      <c r="M589" s="294" t="s">
        <v>2179</v>
      </c>
      <c r="N589" s="294"/>
      <c r="O589" s="63">
        <v>73.2</v>
      </c>
      <c r="P589" s="300"/>
      <c r="Q589" s="292">
        <v>5330945.1900000004</v>
      </c>
      <c r="R589" s="292"/>
      <c r="S589" s="292"/>
      <c r="T589" s="292"/>
      <c r="U589" s="292"/>
      <c r="V589" s="292"/>
      <c r="W589" s="292"/>
      <c r="X589" s="294"/>
      <c r="Y589" s="294" t="s">
        <v>1807</v>
      </c>
    </row>
    <row r="590" spans="1:25" ht="51" x14ac:dyDescent="0.25">
      <c r="A590" s="97">
        <f t="shared" si="10"/>
        <v>589</v>
      </c>
      <c r="B590" s="191"/>
      <c r="C590" s="191" t="s">
        <v>1652</v>
      </c>
      <c r="D590" s="294" t="s">
        <v>1787</v>
      </c>
      <c r="E590" s="259" t="s">
        <v>7896</v>
      </c>
      <c r="F590" s="265" t="s">
        <v>2181</v>
      </c>
      <c r="G590" s="294" t="s">
        <v>2183</v>
      </c>
      <c r="H590" s="294"/>
      <c r="I590" s="294"/>
      <c r="J590" s="294" t="s">
        <v>7879</v>
      </c>
      <c r="K590" s="279" t="s">
        <v>2162</v>
      </c>
      <c r="L590" s="279"/>
      <c r="M590" s="294" t="s">
        <v>2182</v>
      </c>
      <c r="N590" s="294"/>
      <c r="O590" s="63">
        <v>77</v>
      </c>
      <c r="P590" s="300"/>
      <c r="Q590" s="292">
        <v>5607688.2400000002</v>
      </c>
      <c r="R590" s="292"/>
      <c r="S590" s="292"/>
      <c r="T590" s="292"/>
      <c r="U590" s="292"/>
      <c r="V590" s="292"/>
      <c r="W590" s="292"/>
      <c r="X590" s="294"/>
      <c r="Y590" s="294" t="s">
        <v>1807</v>
      </c>
    </row>
    <row r="591" spans="1:25" ht="51" x14ac:dyDescent="0.25">
      <c r="A591" s="97">
        <f t="shared" si="10"/>
        <v>590</v>
      </c>
      <c r="B591" s="191"/>
      <c r="C591" s="191" t="s">
        <v>1652</v>
      </c>
      <c r="D591" s="294" t="s">
        <v>1787</v>
      </c>
      <c r="E591" s="259" t="s">
        <v>7896</v>
      </c>
      <c r="F591" s="265" t="s">
        <v>2185</v>
      </c>
      <c r="G591" s="294" t="s">
        <v>2187</v>
      </c>
      <c r="H591" s="294"/>
      <c r="I591" s="294"/>
      <c r="J591" s="294" t="s">
        <v>7879</v>
      </c>
      <c r="K591" s="279" t="s">
        <v>2184</v>
      </c>
      <c r="L591" s="279"/>
      <c r="M591" s="294" t="s">
        <v>2186</v>
      </c>
      <c r="N591" s="294"/>
      <c r="O591" s="63">
        <v>34.5</v>
      </c>
      <c r="P591" s="300"/>
      <c r="Q591" s="292">
        <v>2279742</v>
      </c>
      <c r="R591" s="292"/>
      <c r="S591" s="292"/>
      <c r="T591" s="292"/>
      <c r="U591" s="292"/>
      <c r="V591" s="292"/>
      <c r="W591" s="292"/>
      <c r="X591" s="294"/>
      <c r="Y591" s="294" t="s">
        <v>1807</v>
      </c>
    </row>
    <row r="592" spans="1:25" ht="51" x14ac:dyDescent="0.25">
      <c r="A592" s="97">
        <f t="shared" si="10"/>
        <v>591</v>
      </c>
      <c r="B592" s="191"/>
      <c r="C592" s="191" t="s">
        <v>1652</v>
      </c>
      <c r="D592" s="294" t="s">
        <v>1787</v>
      </c>
      <c r="E592" s="259" t="s">
        <v>7896</v>
      </c>
      <c r="F592" s="265" t="s">
        <v>2188</v>
      </c>
      <c r="G592" s="294" t="s">
        <v>2190</v>
      </c>
      <c r="H592" s="294"/>
      <c r="I592" s="294"/>
      <c r="J592" s="294" t="s">
        <v>7879</v>
      </c>
      <c r="K592" s="279" t="s">
        <v>2184</v>
      </c>
      <c r="L592" s="279"/>
      <c r="M592" s="294" t="s">
        <v>2189</v>
      </c>
      <c r="N592" s="294"/>
      <c r="O592" s="63">
        <v>31.9</v>
      </c>
      <c r="P592" s="300"/>
      <c r="Q592" s="292">
        <v>2107936.2999999998</v>
      </c>
      <c r="R592" s="292"/>
      <c r="S592" s="292"/>
      <c r="T592" s="292"/>
      <c r="U592" s="292"/>
      <c r="V592" s="292"/>
      <c r="W592" s="292"/>
      <c r="X592" s="294"/>
      <c r="Y592" s="294" t="s">
        <v>1807</v>
      </c>
    </row>
    <row r="593" spans="1:25" ht="51" x14ac:dyDescent="0.25">
      <c r="A593" s="97">
        <f t="shared" si="10"/>
        <v>592</v>
      </c>
      <c r="B593" s="191"/>
      <c r="C593" s="191" t="s">
        <v>1652</v>
      </c>
      <c r="D593" s="294" t="s">
        <v>1787</v>
      </c>
      <c r="E593" s="259" t="s">
        <v>7896</v>
      </c>
      <c r="F593" s="265" t="s">
        <v>2191</v>
      </c>
      <c r="G593" s="294" t="s">
        <v>2193</v>
      </c>
      <c r="H593" s="294"/>
      <c r="I593" s="294"/>
      <c r="J593" s="294" t="s">
        <v>7879</v>
      </c>
      <c r="K593" s="279" t="s">
        <v>2184</v>
      </c>
      <c r="L593" s="279"/>
      <c r="M593" s="294" t="s">
        <v>2192</v>
      </c>
      <c r="N593" s="294"/>
      <c r="O593" s="63">
        <v>49.1</v>
      </c>
      <c r="P593" s="300"/>
      <c r="Q593" s="292">
        <v>3244504</v>
      </c>
      <c r="R593" s="292"/>
      <c r="S593" s="292"/>
      <c r="T593" s="292"/>
      <c r="U593" s="292"/>
      <c r="V593" s="292"/>
      <c r="W593" s="292"/>
      <c r="X593" s="294"/>
      <c r="Y593" s="294" t="s">
        <v>1807</v>
      </c>
    </row>
    <row r="594" spans="1:25" ht="51" x14ac:dyDescent="0.25">
      <c r="A594" s="97">
        <f t="shared" si="10"/>
        <v>593</v>
      </c>
      <c r="B594" s="191"/>
      <c r="C594" s="191" t="s">
        <v>1652</v>
      </c>
      <c r="D594" s="294" t="s">
        <v>1787</v>
      </c>
      <c r="E594" s="259" t="s">
        <v>7896</v>
      </c>
      <c r="F594" s="265" t="s">
        <v>2194</v>
      </c>
      <c r="G594" s="294" t="s">
        <v>2196</v>
      </c>
      <c r="H594" s="294"/>
      <c r="I594" s="294"/>
      <c r="J594" s="294" t="s">
        <v>7879</v>
      </c>
      <c r="K594" s="279" t="s">
        <v>2184</v>
      </c>
      <c r="L594" s="279"/>
      <c r="M594" s="294" t="s">
        <v>2195</v>
      </c>
      <c r="N594" s="294"/>
      <c r="O594" s="63">
        <v>34.5</v>
      </c>
      <c r="P594" s="300"/>
      <c r="Q594" s="292">
        <v>2279742</v>
      </c>
      <c r="R594" s="292"/>
      <c r="S594" s="292"/>
      <c r="T594" s="292"/>
      <c r="U594" s="292"/>
      <c r="V594" s="292"/>
      <c r="W594" s="292"/>
      <c r="X594" s="294"/>
      <c r="Y594" s="294" t="s">
        <v>1807</v>
      </c>
    </row>
    <row r="595" spans="1:25" ht="51" x14ac:dyDescent="0.25">
      <c r="A595" s="97">
        <f t="shared" si="10"/>
        <v>594</v>
      </c>
      <c r="B595" s="191"/>
      <c r="C595" s="191" t="s">
        <v>1652</v>
      </c>
      <c r="D595" s="294" t="s">
        <v>1787</v>
      </c>
      <c r="E595" s="259" t="s">
        <v>7896</v>
      </c>
      <c r="F595" s="265" t="s">
        <v>2197</v>
      </c>
      <c r="G595" s="294" t="s">
        <v>2199</v>
      </c>
      <c r="H595" s="294"/>
      <c r="I595" s="294"/>
      <c r="J595" s="294" t="s">
        <v>7879</v>
      </c>
      <c r="K595" s="279" t="s">
        <v>2184</v>
      </c>
      <c r="L595" s="279"/>
      <c r="M595" s="294" t="s">
        <v>2198</v>
      </c>
      <c r="N595" s="294"/>
      <c r="O595" s="63">
        <v>48.6</v>
      </c>
      <c r="P595" s="300"/>
      <c r="Q595" s="292">
        <v>3211464</v>
      </c>
      <c r="R595" s="292"/>
      <c r="S595" s="292"/>
      <c r="T595" s="292"/>
      <c r="U595" s="292"/>
      <c r="V595" s="292"/>
      <c r="W595" s="292"/>
      <c r="X595" s="294"/>
      <c r="Y595" s="294" t="s">
        <v>1807</v>
      </c>
    </row>
    <row r="596" spans="1:25" ht="51" x14ac:dyDescent="0.25">
      <c r="A596" s="97">
        <f t="shared" si="10"/>
        <v>595</v>
      </c>
      <c r="B596" s="191"/>
      <c r="C596" s="191" t="s">
        <v>1652</v>
      </c>
      <c r="D596" s="294" t="s">
        <v>1787</v>
      </c>
      <c r="E596" s="259" t="s">
        <v>7896</v>
      </c>
      <c r="F596" s="265" t="s">
        <v>2209</v>
      </c>
      <c r="G596" s="258" t="s">
        <v>2211</v>
      </c>
      <c r="H596" s="258"/>
      <c r="I596" s="258"/>
      <c r="J596" s="294" t="s">
        <v>7879</v>
      </c>
      <c r="K596" s="132" t="s">
        <v>2208</v>
      </c>
      <c r="L596" s="132"/>
      <c r="M596" s="294" t="s">
        <v>2210</v>
      </c>
      <c r="N596" s="294"/>
      <c r="O596" s="68">
        <v>36.200000000000003</v>
      </c>
      <c r="P596" s="300"/>
      <c r="Q596" s="38">
        <v>1648400</v>
      </c>
      <c r="R596" s="38"/>
      <c r="S596" s="38"/>
      <c r="T596" s="38"/>
      <c r="U596" s="38"/>
      <c r="V596" s="38"/>
      <c r="W596" s="38"/>
      <c r="X596" s="294"/>
      <c r="Y596" s="294" t="s">
        <v>1791</v>
      </c>
    </row>
    <row r="597" spans="1:25" ht="51" x14ac:dyDescent="0.25">
      <c r="A597" s="97">
        <f t="shared" si="10"/>
        <v>596</v>
      </c>
      <c r="B597" s="191"/>
      <c r="C597" s="191" t="s">
        <v>1652</v>
      </c>
      <c r="D597" s="294" t="s">
        <v>1787</v>
      </c>
      <c r="E597" s="259" t="s">
        <v>7896</v>
      </c>
      <c r="F597" s="265" t="s">
        <v>2221</v>
      </c>
      <c r="G597" s="294" t="s">
        <v>3913</v>
      </c>
      <c r="H597" s="294"/>
      <c r="I597" s="294"/>
      <c r="J597" s="294" t="s">
        <v>7879</v>
      </c>
      <c r="K597" s="132" t="s">
        <v>2220</v>
      </c>
      <c r="L597" s="132"/>
      <c r="M597" s="294" t="s">
        <v>4139</v>
      </c>
      <c r="N597" s="294"/>
      <c r="O597" s="294">
        <v>29.1</v>
      </c>
      <c r="P597" s="300"/>
      <c r="Q597" s="292">
        <v>649046.4</v>
      </c>
      <c r="R597" s="292"/>
      <c r="S597" s="292"/>
      <c r="T597" s="292"/>
      <c r="U597" s="292"/>
      <c r="V597" s="292"/>
      <c r="W597" s="292"/>
      <c r="X597" s="294"/>
      <c r="Y597" s="294" t="s">
        <v>1791</v>
      </c>
    </row>
    <row r="598" spans="1:25" ht="102" x14ac:dyDescent="0.25">
      <c r="A598" s="97">
        <f t="shared" si="10"/>
        <v>597</v>
      </c>
      <c r="B598" s="191"/>
      <c r="C598" s="191" t="s">
        <v>1652</v>
      </c>
      <c r="D598" s="294" t="s">
        <v>1787</v>
      </c>
      <c r="E598" s="259" t="s">
        <v>7896</v>
      </c>
      <c r="F598" s="265" t="s">
        <v>2222</v>
      </c>
      <c r="G598" s="294" t="s">
        <v>2224</v>
      </c>
      <c r="H598" s="294"/>
      <c r="I598" s="294"/>
      <c r="J598" s="294" t="s">
        <v>7879</v>
      </c>
      <c r="K598" s="279" t="s">
        <v>6792</v>
      </c>
      <c r="L598" s="279"/>
      <c r="M598" s="294" t="s">
        <v>2223</v>
      </c>
      <c r="N598" s="294"/>
      <c r="O598" s="294">
        <v>29.4</v>
      </c>
      <c r="P598" s="300"/>
      <c r="Q598" s="292">
        <v>655737.59999999998</v>
      </c>
      <c r="R598" s="292"/>
      <c r="S598" s="292"/>
      <c r="T598" s="292"/>
      <c r="U598" s="292"/>
      <c r="V598" s="292"/>
      <c r="W598" s="292"/>
      <c r="X598" s="294"/>
      <c r="Y598" s="294" t="s">
        <v>1791</v>
      </c>
    </row>
    <row r="599" spans="1:25" ht="51" x14ac:dyDescent="0.25">
      <c r="A599" s="97">
        <f t="shared" si="10"/>
        <v>598</v>
      </c>
      <c r="B599" s="191"/>
      <c r="C599" s="191" t="s">
        <v>1652</v>
      </c>
      <c r="D599" s="294" t="s">
        <v>1787</v>
      </c>
      <c r="E599" s="259" t="s">
        <v>7896</v>
      </c>
      <c r="F599" s="265" t="s">
        <v>2225</v>
      </c>
      <c r="G599" s="294" t="s">
        <v>3914</v>
      </c>
      <c r="H599" s="294"/>
      <c r="I599" s="294"/>
      <c r="J599" s="294" t="s">
        <v>7879</v>
      </c>
      <c r="K599" s="132" t="s">
        <v>2064</v>
      </c>
      <c r="L599" s="132"/>
      <c r="M599" s="294" t="s">
        <v>4140</v>
      </c>
      <c r="N599" s="294"/>
      <c r="O599" s="294">
        <v>29.3</v>
      </c>
      <c r="P599" s="300"/>
      <c r="Q599" s="292">
        <v>653507.19999999995</v>
      </c>
      <c r="R599" s="292"/>
      <c r="S599" s="292"/>
      <c r="T599" s="292"/>
      <c r="U599" s="292"/>
      <c r="V599" s="292"/>
      <c r="W599" s="292"/>
      <c r="X599" s="294"/>
      <c r="Y599" s="294" t="s">
        <v>1791</v>
      </c>
    </row>
    <row r="600" spans="1:25" ht="51" x14ac:dyDescent="0.25">
      <c r="A600" s="97">
        <f t="shared" si="10"/>
        <v>599</v>
      </c>
      <c r="B600" s="191"/>
      <c r="C600" s="191" t="s">
        <v>1652</v>
      </c>
      <c r="D600" s="294" t="s">
        <v>1787</v>
      </c>
      <c r="E600" s="259" t="s">
        <v>7896</v>
      </c>
      <c r="F600" s="265" t="s">
        <v>2227</v>
      </c>
      <c r="G600" s="294" t="s">
        <v>3915</v>
      </c>
      <c r="H600" s="294"/>
      <c r="I600" s="294"/>
      <c r="J600" s="294" t="s">
        <v>7879</v>
      </c>
      <c r="K600" s="132" t="s">
        <v>2226</v>
      </c>
      <c r="L600" s="132"/>
      <c r="M600" s="294" t="s">
        <v>4141</v>
      </c>
      <c r="N600" s="294"/>
      <c r="O600" s="294">
        <v>59.1</v>
      </c>
      <c r="P600" s="300"/>
      <c r="Q600" s="292">
        <v>1241040.8999999999</v>
      </c>
      <c r="R600" s="292"/>
      <c r="S600" s="292"/>
      <c r="T600" s="292"/>
      <c r="U600" s="292"/>
      <c r="V600" s="292"/>
      <c r="W600" s="292"/>
      <c r="X600" s="294"/>
      <c r="Y600" s="294" t="s">
        <v>1791</v>
      </c>
    </row>
    <row r="601" spans="1:25" ht="51" x14ac:dyDescent="0.25">
      <c r="A601" s="97">
        <f t="shared" si="10"/>
        <v>600</v>
      </c>
      <c r="B601" s="191"/>
      <c r="C601" s="191" t="s">
        <v>1652</v>
      </c>
      <c r="D601" s="294" t="s">
        <v>1787</v>
      </c>
      <c r="E601" s="259" t="s">
        <v>7896</v>
      </c>
      <c r="F601" s="265" t="s">
        <v>2229</v>
      </c>
      <c r="G601" s="294" t="s">
        <v>3916</v>
      </c>
      <c r="H601" s="294"/>
      <c r="I601" s="294"/>
      <c r="J601" s="294" t="s">
        <v>7879</v>
      </c>
      <c r="K601" s="132" t="s">
        <v>2228</v>
      </c>
      <c r="L601" s="132"/>
      <c r="M601" s="294" t="s">
        <v>4142</v>
      </c>
      <c r="N601" s="294"/>
      <c r="O601" s="294">
        <v>61.4</v>
      </c>
      <c r="P601" s="300"/>
      <c r="Q601" s="292">
        <v>1138970</v>
      </c>
      <c r="R601" s="292"/>
      <c r="S601" s="292"/>
      <c r="T601" s="292"/>
      <c r="U601" s="292"/>
      <c r="V601" s="292"/>
      <c r="W601" s="292"/>
      <c r="X601" s="294"/>
      <c r="Y601" s="294" t="s">
        <v>1791</v>
      </c>
    </row>
    <row r="602" spans="1:25" ht="51" x14ac:dyDescent="0.25">
      <c r="A602" s="97">
        <f t="shared" si="10"/>
        <v>601</v>
      </c>
      <c r="B602" s="191"/>
      <c r="C602" s="191" t="s">
        <v>1652</v>
      </c>
      <c r="D602" s="294" t="s">
        <v>1787</v>
      </c>
      <c r="E602" s="259" t="s">
        <v>7896</v>
      </c>
      <c r="F602" s="279" t="s">
        <v>2236</v>
      </c>
      <c r="G602" s="294" t="s">
        <v>2238</v>
      </c>
      <c r="H602" s="294"/>
      <c r="I602" s="294"/>
      <c r="J602" s="294" t="s">
        <v>7879</v>
      </c>
      <c r="K602" s="279" t="s">
        <v>2235</v>
      </c>
      <c r="L602" s="279"/>
      <c r="M602" s="294" t="s">
        <v>2237</v>
      </c>
      <c r="N602" s="294"/>
      <c r="O602" s="294">
        <v>69.8</v>
      </c>
      <c r="P602" s="300"/>
      <c r="Q602" s="292">
        <v>488690.7</v>
      </c>
      <c r="R602" s="292"/>
      <c r="S602" s="292"/>
      <c r="T602" s="292"/>
      <c r="U602" s="292"/>
      <c r="V602" s="292"/>
      <c r="W602" s="292"/>
      <c r="X602" s="294"/>
      <c r="Y602" s="294" t="s">
        <v>1807</v>
      </c>
    </row>
    <row r="603" spans="1:25" ht="76.5" x14ac:dyDescent="0.25">
      <c r="A603" s="97">
        <f t="shared" si="10"/>
        <v>602</v>
      </c>
      <c r="B603" s="191"/>
      <c r="C603" s="191" t="s">
        <v>1652</v>
      </c>
      <c r="D603" s="294" t="s">
        <v>1787</v>
      </c>
      <c r="E603" s="259" t="s">
        <v>7896</v>
      </c>
      <c r="F603" s="279" t="s">
        <v>2240</v>
      </c>
      <c r="G603" s="294" t="s">
        <v>2242</v>
      </c>
      <c r="H603" s="294"/>
      <c r="I603" s="294"/>
      <c r="J603" s="294" t="s">
        <v>7879</v>
      </c>
      <c r="K603" s="279" t="s">
        <v>2239</v>
      </c>
      <c r="L603" s="279"/>
      <c r="M603" s="294" t="s">
        <v>2241</v>
      </c>
      <c r="N603" s="294"/>
      <c r="O603" s="294">
        <v>69.8</v>
      </c>
      <c r="P603" s="300"/>
      <c r="Q603" s="292">
        <v>393983.2</v>
      </c>
      <c r="R603" s="292"/>
      <c r="S603" s="292"/>
      <c r="T603" s="292"/>
      <c r="U603" s="292"/>
      <c r="V603" s="292"/>
      <c r="W603" s="292"/>
      <c r="X603" s="294"/>
      <c r="Y603" s="294" t="s">
        <v>1807</v>
      </c>
    </row>
    <row r="604" spans="1:25" ht="51" x14ac:dyDescent="0.25">
      <c r="A604" s="97">
        <f t="shared" si="10"/>
        <v>603</v>
      </c>
      <c r="B604" s="191"/>
      <c r="C604" s="191" t="s">
        <v>1652</v>
      </c>
      <c r="D604" s="294" t="s">
        <v>1787</v>
      </c>
      <c r="E604" s="259" t="s">
        <v>7896</v>
      </c>
      <c r="F604" s="279" t="s">
        <v>2243</v>
      </c>
      <c r="G604" s="294" t="s">
        <v>2244</v>
      </c>
      <c r="H604" s="294"/>
      <c r="I604" s="294"/>
      <c r="J604" s="294" t="s">
        <v>7879</v>
      </c>
      <c r="K604" s="279" t="s">
        <v>2220</v>
      </c>
      <c r="L604" s="279"/>
      <c r="M604" s="294" t="s">
        <v>4143</v>
      </c>
      <c r="N604" s="294"/>
      <c r="O604" s="294">
        <v>65.5</v>
      </c>
      <c r="P604" s="300"/>
      <c r="Q604" s="292">
        <v>2481336.5</v>
      </c>
      <c r="R604" s="292"/>
      <c r="S604" s="292"/>
      <c r="T604" s="292"/>
      <c r="U604" s="292"/>
      <c r="V604" s="292"/>
      <c r="W604" s="292"/>
      <c r="X604" s="294"/>
      <c r="Y604" s="294" t="s">
        <v>1807</v>
      </c>
    </row>
    <row r="605" spans="1:25" ht="51" x14ac:dyDescent="0.25">
      <c r="A605" s="97">
        <f t="shared" si="10"/>
        <v>604</v>
      </c>
      <c r="B605" s="191"/>
      <c r="C605" s="191" t="s">
        <v>1652</v>
      </c>
      <c r="D605" s="294" t="s">
        <v>1787</v>
      </c>
      <c r="E605" s="259" t="s">
        <v>7896</v>
      </c>
      <c r="F605" s="279" t="s">
        <v>2245</v>
      </c>
      <c r="G605" s="294" t="s">
        <v>3917</v>
      </c>
      <c r="H605" s="294"/>
      <c r="I605" s="294"/>
      <c r="J605" s="294" t="s">
        <v>7879</v>
      </c>
      <c r="K605" s="279" t="s">
        <v>2220</v>
      </c>
      <c r="L605" s="279"/>
      <c r="M605" s="294" t="s">
        <v>4144</v>
      </c>
      <c r="N605" s="294"/>
      <c r="O605" s="294">
        <v>48</v>
      </c>
      <c r="P605" s="300"/>
      <c r="Q605" s="292">
        <v>1818384</v>
      </c>
      <c r="R605" s="292"/>
      <c r="S605" s="292"/>
      <c r="T605" s="292"/>
      <c r="U605" s="292"/>
      <c r="V605" s="292"/>
      <c r="W605" s="292"/>
      <c r="X605" s="294"/>
      <c r="Y605" s="294" t="s">
        <v>1807</v>
      </c>
    </row>
    <row r="606" spans="1:25" ht="51" x14ac:dyDescent="0.25">
      <c r="A606" s="97">
        <f t="shared" ref="A606:A669" si="11">A605+1</f>
        <v>605</v>
      </c>
      <c r="B606" s="191"/>
      <c r="C606" s="191" t="s">
        <v>1652</v>
      </c>
      <c r="D606" s="294" t="s">
        <v>1787</v>
      </c>
      <c r="E606" s="259" t="s">
        <v>7896</v>
      </c>
      <c r="F606" s="279" t="s">
        <v>2246</v>
      </c>
      <c r="G606" s="294" t="s">
        <v>3918</v>
      </c>
      <c r="H606" s="294"/>
      <c r="I606" s="294"/>
      <c r="J606" s="294" t="s">
        <v>7879</v>
      </c>
      <c r="K606" s="279" t="s">
        <v>2220</v>
      </c>
      <c r="L606" s="279"/>
      <c r="M606" s="294" t="s">
        <v>4145</v>
      </c>
      <c r="N606" s="294"/>
      <c r="O606" s="294">
        <v>48</v>
      </c>
      <c r="P606" s="300"/>
      <c r="Q606" s="292">
        <v>1818384</v>
      </c>
      <c r="R606" s="292"/>
      <c r="S606" s="292"/>
      <c r="T606" s="292"/>
      <c r="U606" s="292"/>
      <c r="V606" s="292"/>
      <c r="W606" s="292"/>
      <c r="X606" s="294"/>
      <c r="Y606" s="294" t="s">
        <v>1807</v>
      </c>
    </row>
    <row r="607" spans="1:25" ht="51" x14ac:dyDescent="0.25">
      <c r="A607" s="97">
        <f t="shared" si="11"/>
        <v>606</v>
      </c>
      <c r="B607" s="191"/>
      <c r="C607" s="191" t="s">
        <v>1652</v>
      </c>
      <c r="D607" s="294" t="s">
        <v>1787</v>
      </c>
      <c r="E607" s="259" t="s">
        <v>7896</v>
      </c>
      <c r="F607" s="279" t="s">
        <v>2247</v>
      </c>
      <c r="G607" s="294" t="s">
        <v>3919</v>
      </c>
      <c r="H607" s="294"/>
      <c r="I607" s="294"/>
      <c r="J607" s="294" t="s">
        <v>7879</v>
      </c>
      <c r="K607" s="279" t="s">
        <v>2220</v>
      </c>
      <c r="L607" s="279"/>
      <c r="M607" s="294" t="s">
        <v>4146</v>
      </c>
      <c r="N607" s="294"/>
      <c r="O607" s="294">
        <v>51</v>
      </c>
      <c r="P607" s="300"/>
      <c r="Q607" s="292">
        <v>1932033</v>
      </c>
      <c r="R607" s="292"/>
      <c r="S607" s="292"/>
      <c r="T607" s="292"/>
      <c r="U607" s="292"/>
      <c r="V607" s="292"/>
      <c r="W607" s="292"/>
      <c r="X607" s="294"/>
      <c r="Y607" s="294" t="s">
        <v>1807</v>
      </c>
    </row>
    <row r="608" spans="1:25" ht="51" x14ac:dyDescent="0.25">
      <c r="A608" s="97">
        <f t="shared" si="11"/>
        <v>607</v>
      </c>
      <c r="B608" s="191"/>
      <c r="C608" s="191" t="s">
        <v>1652</v>
      </c>
      <c r="D608" s="294" t="s">
        <v>1787</v>
      </c>
      <c r="E608" s="259" t="s">
        <v>7896</v>
      </c>
      <c r="F608" s="279" t="s">
        <v>2248</v>
      </c>
      <c r="G608" s="294" t="s">
        <v>3920</v>
      </c>
      <c r="H608" s="294"/>
      <c r="I608" s="294"/>
      <c r="J608" s="294" t="s">
        <v>7879</v>
      </c>
      <c r="K608" s="279" t="s">
        <v>2220</v>
      </c>
      <c r="L608" s="279"/>
      <c r="M608" s="294" t="s">
        <v>4147</v>
      </c>
      <c r="N608" s="294"/>
      <c r="O608" s="294">
        <v>69.8</v>
      </c>
      <c r="P608" s="300"/>
      <c r="Q608" s="292">
        <v>2644233.4</v>
      </c>
      <c r="R608" s="292"/>
      <c r="S608" s="292"/>
      <c r="T608" s="292"/>
      <c r="U608" s="292"/>
      <c r="V608" s="292"/>
      <c r="W608" s="292"/>
      <c r="X608" s="294"/>
      <c r="Y608" s="294" t="s">
        <v>1807</v>
      </c>
    </row>
    <row r="609" spans="1:25" ht="51" x14ac:dyDescent="0.25">
      <c r="A609" s="97">
        <f t="shared" si="11"/>
        <v>608</v>
      </c>
      <c r="B609" s="191"/>
      <c r="C609" s="191" t="s">
        <v>1652</v>
      </c>
      <c r="D609" s="294" t="s">
        <v>1787</v>
      </c>
      <c r="E609" s="259" t="s">
        <v>7896</v>
      </c>
      <c r="F609" s="279" t="s">
        <v>2249</v>
      </c>
      <c r="G609" s="294" t="s">
        <v>3921</v>
      </c>
      <c r="H609" s="294"/>
      <c r="I609" s="294"/>
      <c r="J609" s="294" t="s">
        <v>7879</v>
      </c>
      <c r="K609" s="279" t="s">
        <v>2220</v>
      </c>
      <c r="L609" s="279"/>
      <c r="M609" s="294" t="s">
        <v>4148</v>
      </c>
      <c r="N609" s="294"/>
      <c r="O609" s="294">
        <v>46.1</v>
      </c>
      <c r="P609" s="300"/>
      <c r="Q609" s="292">
        <v>1746406.3</v>
      </c>
      <c r="R609" s="292"/>
      <c r="S609" s="292"/>
      <c r="T609" s="292"/>
      <c r="U609" s="292"/>
      <c r="V609" s="292"/>
      <c r="W609" s="292"/>
      <c r="X609" s="294"/>
      <c r="Y609" s="294" t="s">
        <v>1807</v>
      </c>
    </row>
    <row r="610" spans="1:25" ht="51" x14ac:dyDescent="0.25">
      <c r="A610" s="97">
        <f t="shared" si="11"/>
        <v>609</v>
      </c>
      <c r="B610" s="191"/>
      <c r="C610" s="191" t="s">
        <v>1652</v>
      </c>
      <c r="D610" s="294" t="s">
        <v>1787</v>
      </c>
      <c r="E610" s="259" t="s">
        <v>7896</v>
      </c>
      <c r="F610" s="279" t="s">
        <v>2250</v>
      </c>
      <c r="G610" s="294" t="s">
        <v>3922</v>
      </c>
      <c r="H610" s="294"/>
      <c r="I610" s="294"/>
      <c r="J610" s="294" t="s">
        <v>7879</v>
      </c>
      <c r="K610" s="279" t="s">
        <v>2220</v>
      </c>
      <c r="L610" s="279"/>
      <c r="M610" s="294" t="s">
        <v>4149</v>
      </c>
      <c r="N610" s="294"/>
      <c r="O610" s="294">
        <v>47.8</v>
      </c>
      <c r="P610" s="300"/>
      <c r="Q610" s="292">
        <v>1810807.4</v>
      </c>
      <c r="R610" s="292"/>
      <c r="S610" s="292"/>
      <c r="T610" s="292"/>
      <c r="U610" s="292"/>
      <c r="V610" s="292"/>
      <c r="W610" s="292"/>
      <c r="X610" s="294"/>
      <c r="Y610" s="294" t="s">
        <v>1807</v>
      </c>
    </row>
    <row r="611" spans="1:25" ht="51" x14ac:dyDescent="0.25">
      <c r="A611" s="97">
        <f t="shared" si="11"/>
        <v>610</v>
      </c>
      <c r="B611" s="191"/>
      <c r="C611" s="191" t="s">
        <v>1652</v>
      </c>
      <c r="D611" s="294" t="s">
        <v>1787</v>
      </c>
      <c r="E611" s="259" t="s">
        <v>7896</v>
      </c>
      <c r="F611" s="279" t="s">
        <v>2251</v>
      </c>
      <c r="G611" s="294" t="s">
        <v>3923</v>
      </c>
      <c r="H611" s="294"/>
      <c r="I611" s="294"/>
      <c r="J611" s="294" t="s">
        <v>7879</v>
      </c>
      <c r="K611" s="279" t="s">
        <v>2220</v>
      </c>
      <c r="L611" s="279"/>
      <c r="M611" s="294" t="s">
        <v>4150</v>
      </c>
      <c r="N611" s="294"/>
      <c r="O611" s="294">
        <v>65.599999999999994</v>
      </c>
      <c r="P611" s="300"/>
      <c r="Q611" s="292">
        <v>2485124.7999999998</v>
      </c>
      <c r="R611" s="292"/>
      <c r="S611" s="292"/>
      <c r="T611" s="292"/>
      <c r="U611" s="292"/>
      <c r="V611" s="292"/>
      <c r="W611" s="292"/>
      <c r="X611" s="294"/>
      <c r="Y611" s="294" t="s">
        <v>1807</v>
      </c>
    </row>
    <row r="612" spans="1:25" ht="51" x14ac:dyDescent="0.25">
      <c r="A612" s="97">
        <f t="shared" si="11"/>
        <v>611</v>
      </c>
      <c r="B612" s="191"/>
      <c r="C612" s="191" t="s">
        <v>1652</v>
      </c>
      <c r="D612" s="294" t="s">
        <v>1787</v>
      </c>
      <c r="E612" s="259" t="s">
        <v>7896</v>
      </c>
      <c r="F612" s="279" t="s">
        <v>2252</v>
      </c>
      <c r="G612" s="294" t="s">
        <v>3924</v>
      </c>
      <c r="H612" s="294"/>
      <c r="I612" s="294"/>
      <c r="J612" s="294" t="s">
        <v>7879</v>
      </c>
      <c r="K612" s="279" t="s">
        <v>2220</v>
      </c>
      <c r="L612" s="279"/>
      <c r="M612" s="294" t="s">
        <v>4151</v>
      </c>
      <c r="N612" s="294"/>
      <c r="O612" s="294">
        <v>65.8</v>
      </c>
      <c r="P612" s="300"/>
      <c r="Q612" s="292">
        <v>2492701.4</v>
      </c>
      <c r="R612" s="292"/>
      <c r="S612" s="292"/>
      <c r="T612" s="292"/>
      <c r="U612" s="292"/>
      <c r="V612" s="292"/>
      <c r="W612" s="292"/>
      <c r="X612" s="294"/>
      <c r="Y612" s="294" t="s">
        <v>1807</v>
      </c>
    </row>
    <row r="613" spans="1:25" ht="51" x14ac:dyDescent="0.25">
      <c r="A613" s="97">
        <f t="shared" si="11"/>
        <v>612</v>
      </c>
      <c r="B613" s="191"/>
      <c r="C613" s="191" t="s">
        <v>1652</v>
      </c>
      <c r="D613" s="294" t="s">
        <v>1787</v>
      </c>
      <c r="E613" s="259" t="s">
        <v>7896</v>
      </c>
      <c r="F613" s="279" t="s">
        <v>2253</v>
      </c>
      <c r="G613" s="294" t="s">
        <v>3925</v>
      </c>
      <c r="H613" s="294"/>
      <c r="I613" s="294"/>
      <c r="J613" s="294" t="s">
        <v>7879</v>
      </c>
      <c r="K613" s="279" t="s">
        <v>2220</v>
      </c>
      <c r="L613" s="279"/>
      <c r="M613" s="294" t="s">
        <v>4152</v>
      </c>
      <c r="N613" s="294"/>
      <c r="O613" s="294">
        <v>47.9</v>
      </c>
      <c r="P613" s="300"/>
      <c r="Q613" s="292">
        <v>1814595.7</v>
      </c>
      <c r="R613" s="292"/>
      <c r="S613" s="292"/>
      <c r="T613" s="292"/>
      <c r="U613" s="292"/>
      <c r="V613" s="292"/>
      <c r="W613" s="292"/>
      <c r="X613" s="294"/>
      <c r="Y613" s="294" t="s">
        <v>1807</v>
      </c>
    </row>
    <row r="614" spans="1:25" ht="51" x14ac:dyDescent="0.25">
      <c r="A614" s="97">
        <f t="shared" si="11"/>
        <v>613</v>
      </c>
      <c r="B614" s="191"/>
      <c r="C614" s="191" t="s">
        <v>1652</v>
      </c>
      <c r="D614" s="294" t="s">
        <v>1787</v>
      </c>
      <c r="E614" s="259" t="s">
        <v>7896</v>
      </c>
      <c r="F614" s="279" t="s">
        <v>2254</v>
      </c>
      <c r="G614" s="294" t="s">
        <v>3926</v>
      </c>
      <c r="H614" s="294"/>
      <c r="I614" s="294"/>
      <c r="J614" s="294" t="s">
        <v>7879</v>
      </c>
      <c r="K614" s="279" t="s">
        <v>2220</v>
      </c>
      <c r="L614" s="279"/>
      <c r="M614" s="294" t="s">
        <v>4153</v>
      </c>
      <c r="N614" s="294"/>
      <c r="O614" s="294">
        <v>47.8</v>
      </c>
      <c r="P614" s="300"/>
      <c r="Q614" s="292">
        <v>1810807.4</v>
      </c>
      <c r="R614" s="292"/>
      <c r="S614" s="292"/>
      <c r="T614" s="292"/>
      <c r="U614" s="292"/>
      <c r="V614" s="292"/>
      <c r="W614" s="292"/>
      <c r="X614" s="294"/>
      <c r="Y614" s="294" t="s">
        <v>1807</v>
      </c>
    </row>
    <row r="615" spans="1:25" ht="51" x14ac:dyDescent="0.25">
      <c r="A615" s="97">
        <f t="shared" si="11"/>
        <v>614</v>
      </c>
      <c r="B615" s="191"/>
      <c r="C615" s="191" t="s">
        <v>1652</v>
      </c>
      <c r="D615" s="294" t="s">
        <v>1787</v>
      </c>
      <c r="E615" s="259" t="s">
        <v>7896</v>
      </c>
      <c r="F615" s="279" t="s">
        <v>2255</v>
      </c>
      <c r="G615" s="294" t="s">
        <v>3927</v>
      </c>
      <c r="H615" s="294"/>
      <c r="I615" s="294"/>
      <c r="J615" s="294" t="s">
        <v>7879</v>
      </c>
      <c r="K615" s="279" t="s">
        <v>2220</v>
      </c>
      <c r="L615" s="279"/>
      <c r="M615" s="294" t="s">
        <v>4154</v>
      </c>
      <c r="N615" s="294"/>
      <c r="O615" s="294">
        <v>65.3</v>
      </c>
      <c r="P615" s="300"/>
      <c r="Q615" s="292">
        <v>2473759.9</v>
      </c>
      <c r="R615" s="292"/>
      <c r="S615" s="292"/>
      <c r="T615" s="292"/>
      <c r="U615" s="292"/>
      <c r="V615" s="292"/>
      <c r="W615" s="292"/>
      <c r="X615" s="294"/>
      <c r="Y615" s="294" t="s">
        <v>1807</v>
      </c>
    </row>
    <row r="616" spans="1:25" ht="51" x14ac:dyDescent="0.25">
      <c r="A616" s="97">
        <f t="shared" si="11"/>
        <v>615</v>
      </c>
      <c r="B616" s="191"/>
      <c r="C616" s="191" t="s">
        <v>1652</v>
      </c>
      <c r="D616" s="294" t="s">
        <v>1787</v>
      </c>
      <c r="E616" s="259" t="s">
        <v>7896</v>
      </c>
      <c r="F616" s="279" t="s">
        <v>2256</v>
      </c>
      <c r="G616" s="294" t="s">
        <v>3928</v>
      </c>
      <c r="H616" s="294"/>
      <c r="I616" s="294"/>
      <c r="J616" s="294" t="s">
        <v>7879</v>
      </c>
      <c r="K616" s="279" t="s">
        <v>2220</v>
      </c>
      <c r="L616" s="279"/>
      <c r="M616" s="294" t="s">
        <v>4155</v>
      </c>
      <c r="N616" s="294"/>
      <c r="O616" s="294">
        <v>66</v>
      </c>
      <c r="P616" s="300"/>
      <c r="Q616" s="292">
        <v>2500278</v>
      </c>
      <c r="R616" s="292"/>
      <c r="S616" s="292"/>
      <c r="T616" s="292"/>
      <c r="U616" s="292"/>
      <c r="V616" s="292"/>
      <c r="W616" s="292"/>
      <c r="X616" s="294"/>
      <c r="Y616" s="294" t="s">
        <v>1807</v>
      </c>
    </row>
    <row r="617" spans="1:25" ht="51" x14ac:dyDescent="0.25">
      <c r="A617" s="97">
        <f t="shared" si="11"/>
        <v>616</v>
      </c>
      <c r="B617" s="191"/>
      <c r="C617" s="191" t="s">
        <v>1652</v>
      </c>
      <c r="D617" s="294" t="s">
        <v>1787</v>
      </c>
      <c r="E617" s="259" t="s">
        <v>7896</v>
      </c>
      <c r="F617" s="279" t="s">
        <v>2257</v>
      </c>
      <c r="G617" s="294" t="s">
        <v>3929</v>
      </c>
      <c r="H617" s="294"/>
      <c r="I617" s="294"/>
      <c r="J617" s="294" t="s">
        <v>7879</v>
      </c>
      <c r="K617" s="279" t="s">
        <v>2220</v>
      </c>
      <c r="L617" s="279"/>
      <c r="M617" s="294" t="s">
        <v>4156</v>
      </c>
      <c r="N617" s="294"/>
      <c r="O617" s="294">
        <v>47.8</v>
      </c>
      <c r="P617" s="300"/>
      <c r="Q617" s="292">
        <v>1810807.4</v>
      </c>
      <c r="R617" s="292"/>
      <c r="S617" s="292"/>
      <c r="T617" s="292"/>
      <c r="U617" s="292"/>
      <c r="V617" s="292"/>
      <c r="W617" s="292"/>
      <c r="X617" s="294"/>
      <c r="Y617" s="294" t="s">
        <v>1807</v>
      </c>
    </row>
    <row r="618" spans="1:25" ht="51" x14ac:dyDescent="0.25">
      <c r="A618" s="97">
        <f t="shared" si="11"/>
        <v>617</v>
      </c>
      <c r="B618" s="191"/>
      <c r="C618" s="191" t="s">
        <v>1652</v>
      </c>
      <c r="D618" s="294" t="s">
        <v>1787</v>
      </c>
      <c r="E618" s="259" t="s">
        <v>7896</v>
      </c>
      <c r="F618" s="279" t="s">
        <v>2258</v>
      </c>
      <c r="G618" s="294" t="s">
        <v>3930</v>
      </c>
      <c r="H618" s="294"/>
      <c r="I618" s="294"/>
      <c r="J618" s="294" t="s">
        <v>7879</v>
      </c>
      <c r="K618" s="279" t="s">
        <v>2220</v>
      </c>
      <c r="L618" s="279"/>
      <c r="M618" s="294" t="s">
        <v>4157</v>
      </c>
      <c r="N618" s="294"/>
      <c r="O618" s="294">
        <v>48</v>
      </c>
      <c r="P618" s="300"/>
      <c r="Q618" s="292">
        <v>1818384</v>
      </c>
      <c r="R618" s="292"/>
      <c r="S618" s="292"/>
      <c r="T618" s="292"/>
      <c r="U618" s="292"/>
      <c r="V618" s="292"/>
      <c r="W618" s="292"/>
      <c r="X618" s="294"/>
      <c r="Y618" s="294" t="s">
        <v>1807</v>
      </c>
    </row>
    <row r="619" spans="1:25" ht="51" x14ac:dyDescent="0.25">
      <c r="A619" s="97">
        <f t="shared" si="11"/>
        <v>618</v>
      </c>
      <c r="B619" s="191"/>
      <c r="C619" s="191" t="s">
        <v>1652</v>
      </c>
      <c r="D619" s="294" t="s">
        <v>1787</v>
      </c>
      <c r="E619" s="259" t="s">
        <v>7896</v>
      </c>
      <c r="F619" s="279" t="s">
        <v>2259</v>
      </c>
      <c r="G619" s="294" t="s">
        <v>3931</v>
      </c>
      <c r="H619" s="294"/>
      <c r="I619" s="294"/>
      <c r="J619" s="294" t="s">
        <v>7879</v>
      </c>
      <c r="K619" s="279" t="s">
        <v>2220</v>
      </c>
      <c r="L619" s="279"/>
      <c r="M619" s="294" t="s">
        <v>4158</v>
      </c>
      <c r="N619" s="294"/>
      <c r="O619" s="294">
        <v>65.5</v>
      </c>
      <c r="P619" s="300"/>
      <c r="Q619" s="292">
        <v>2481336.5</v>
      </c>
      <c r="R619" s="292"/>
      <c r="S619" s="292"/>
      <c r="T619" s="292"/>
      <c r="U619" s="292"/>
      <c r="V619" s="292"/>
      <c r="W619" s="292"/>
      <c r="X619" s="294"/>
      <c r="Y619" s="294" t="s">
        <v>1807</v>
      </c>
    </row>
    <row r="620" spans="1:25" ht="51" x14ac:dyDescent="0.25">
      <c r="A620" s="97">
        <f t="shared" si="11"/>
        <v>619</v>
      </c>
      <c r="B620" s="191"/>
      <c r="C620" s="191" t="s">
        <v>1652</v>
      </c>
      <c r="D620" s="294" t="s">
        <v>1787</v>
      </c>
      <c r="E620" s="259" t="s">
        <v>7896</v>
      </c>
      <c r="F620" s="279" t="s">
        <v>2260</v>
      </c>
      <c r="G620" s="294" t="s">
        <v>3932</v>
      </c>
      <c r="H620" s="294"/>
      <c r="I620" s="294"/>
      <c r="J620" s="294" t="s">
        <v>7879</v>
      </c>
      <c r="K620" s="279" t="s">
        <v>2220</v>
      </c>
      <c r="L620" s="279"/>
      <c r="M620" s="294" t="s">
        <v>4159</v>
      </c>
      <c r="N620" s="294"/>
      <c r="O620" s="294">
        <v>65.5</v>
      </c>
      <c r="P620" s="300"/>
      <c r="Q620" s="292">
        <v>2485124.7999999998</v>
      </c>
      <c r="R620" s="292"/>
      <c r="S620" s="292"/>
      <c r="T620" s="292"/>
      <c r="U620" s="292"/>
      <c r="V620" s="292"/>
      <c r="W620" s="292"/>
      <c r="X620" s="294"/>
      <c r="Y620" s="294" t="s">
        <v>1807</v>
      </c>
    </row>
    <row r="621" spans="1:25" ht="51" x14ac:dyDescent="0.25">
      <c r="A621" s="97">
        <f t="shared" si="11"/>
        <v>620</v>
      </c>
      <c r="B621" s="191"/>
      <c r="C621" s="191" t="s">
        <v>1652</v>
      </c>
      <c r="D621" s="294" t="s">
        <v>1787</v>
      </c>
      <c r="E621" s="259" t="s">
        <v>7896</v>
      </c>
      <c r="F621" s="279" t="s">
        <v>2261</v>
      </c>
      <c r="G621" s="294" t="s">
        <v>3933</v>
      </c>
      <c r="H621" s="294"/>
      <c r="I621" s="294"/>
      <c r="J621" s="294" t="s">
        <v>7879</v>
      </c>
      <c r="K621" s="279" t="s">
        <v>2220</v>
      </c>
      <c r="L621" s="279"/>
      <c r="M621" s="294" t="s">
        <v>4160</v>
      </c>
      <c r="N621" s="294"/>
      <c r="O621" s="294">
        <v>47.9</v>
      </c>
      <c r="P621" s="300"/>
      <c r="Q621" s="292">
        <v>1814595.7</v>
      </c>
      <c r="R621" s="292"/>
      <c r="S621" s="292"/>
      <c r="T621" s="292"/>
      <c r="U621" s="292"/>
      <c r="V621" s="292"/>
      <c r="W621" s="292"/>
      <c r="X621" s="294"/>
      <c r="Y621" s="294" t="s">
        <v>1807</v>
      </c>
    </row>
    <row r="622" spans="1:25" ht="51" x14ac:dyDescent="0.25">
      <c r="A622" s="97">
        <f t="shared" si="11"/>
        <v>621</v>
      </c>
      <c r="B622" s="191"/>
      <c r="C622" s="191" t="s">
        <v>1652</v>
      </c>
      <c r="D622" s="294" t="s">
        <v>1787</v>
      </c>
      <c r="E622" s="259" t="s">
        <v>7896</v>
      </c>
      <c r="F622" s="279" t="s">
        <v>2262</v>
      </c>
      <c r="G622" s="294" t="s">
        <v>3934</v>
      </c>
      <c r="H622" s="294"/>
      <c r="I622" s="294"/>
      <c r="J622" s="294" t="s">
        <v>7879</v>
      </c>
      <c r="K622" s="279" t="s">
        <v>2220</v>
      </c>
      <c r="L622" s="279"/>
      <c r="M622" s="294" t="s">
        <v>4161</v>
      </c>
      <c r="N622" s="294"/>
      <c r="O622" s="294">
        <v>47.8</v>
      </c>
      <c r="P622" s="300"/>
      <c r="Q622" s="292">
        <v>1810807.4</v>
      </c>
      <c r="R622" s="292"/>
      <c r="S622" s="292"/>
      <c r="T622" s="292"/>
      <c r="U622" s="292"/>
      <c r="V622" s="292"/>
      <c r="W622" s="292"/>
      <c r="X622" s="294"/>
      <c r="Y622" s="294" t="s">
        <v>1807</v>
      </c>
    </row>
    <row r="623" spans="1:25" ht="51" x14ac:dyDescent="0.25">
      <c r="A623" s="97">
        <f t="shared" si="11"/>
        <v>622</v>
      </c>
      <c r="B623" s="191"/>
      <c r="C623" s="191" t="s">
        <v>1652</v>
      </c>
      <c r="D623" s="294" t="s">
        <v>1787</v>
      </c>
      <c r="E623" s="259" t="s">
        <v>7896</v>
      </c>
      <c r="F623" s="279" t="s">
        <v>2263</v>
      </c>
      <c r="G623" s="294" t="s">
        <v>3935</v>
      </c>
      <c r="H623" s="294"/>
      <c r="I623" s="294"/>
      <c r="J623" s="294" t="s">
        <v>7879</v>
      </c>
      <c r="K623" s="279" t="s">
        <v>2220</v>
      </c>
      <c r="L623" s="279"/>
      <c r="M623" s="294" t="s">
        <v>4162</v>
      </c>
      <c r="N623" s="294"/>
      <c r="O623" s="294">
        <v>65.599999999999994</v>
      </c>
      <c r="P623" s="300"/>
      <c r="Q623" s="292">
        <v>2485124.7999999998</v>
      </c>
      <c r="R623" s="292"/>
      <c r="S623" s="292"/>
      <c r="T623" s="292"/>
      <c r="U623" s="292"/>
      <c r="V623" s="292"/>
      <c r="W623" s="292"/>
      <c r="X623" s="294"/>
      <c r="Y623" s="294" t="s">
        <v>1807</v>
      </c>
    </row>
    <row r="624" spans="1:25" ht="51" x14ac:dyDescent="0.25">
      <c r="A624" s="97">
        <f t="shared" si="11"/>
        <v>623</v>
      </c>
      <c r="B624" s="191"/>
      <c r="C624" s="191" t="s">
        <v>1652</v>
      </c>
      <c r="D624" s="294" t="s">
        <v>1787</v>
      </c>
      <c r="E624" s="259" t="s">
        <v>7896</v>
      </c>
      <c r="F624" s="279" t="s">
        <v>2264</v>
      </c>
      <c r="G624" s="294" t="s">
        <v>3938</v>
      </c>
      <c r="H624" s="294"/>
      <c r="I624" s="294"/>
      <c r="J624" s="294" t="s">
        <v>7879</v>
      </c>
      <c r="K624" s="279" t="s">
        <v>2220</v>
      </c>
      <c r="L624" s="279"/>
      <c r="M624" s="294" t="s">
        <v>4163</v>
      </c>
      <c r="N624" s="294"/>
      <c r="O624" s="294">
        <v>65.7</v>
      </c>
      <c r="P624" s="300"/>
      <c r="Q624" s="292">
        <v>2488913.1</v>
      </c>
      <c r="R624" s="292"/>
      <c r="S624" s="292"/>
      <c r="T624" s="292"/>
      <c r="U624" s="292"/>
      <c r="V624" s="292"/>
      <c r="W624" s="292"/>
      <c r="X624" s="294"/>
      <c r="Y624" s="294" t="s">
        <v>1807</v>
      </c>
    </row>
    <row r="625" spans="1:25" ht="51" x14ac:dyDescent="0.25">
      <c r="A625" s="97">
        <f t="shared" si="11"/>
        <v>624</v>
      </c>
      <c r="B625" s="191"/>
      <c r="C625" s="191" t="s">
        <v>1652</v>
      </c>
      <c r="D625" s="294" t="s">
        <v>1787</v>
      </c>
      <c r="E625" s="259" t="s">
        <v>7896</v>
      </c>
      <c r="F625" s="279" t="s">
        <v>2265</v>
      </c>
      <c r="G625" s="294" t="s">
        <v>3936</v>
      </c>
      <c r="H625" s="294"/>
      <c r="I625" s="294"/>
      <c r="J625" s="294" t="s">
        <v>7879</v>
      </c>
      <c r="K625" s="279" t="s">
        <v>2220</v>
      </c>
      <c r="L625" s="279"/>
      <c r="M625" s="294" t="s">
        <v>4164</v>
      </c>
      <c r="N625" s="294"/>
      <c r="O625" s="294">
        <v>48</v>
      </c>
      <c r="P625" s="300"/>
      <c r="Q625" s="292">
        <v>1818384</v>
      </c>
      <c r="R625" s="292"/>
      <c r="S625" s="292"/>
      <c r="T625" s="292"/>
      <c r="U625" s="292"/>
      <c r="V625" s="292"/>
      <c r="W625" s="292"/>
      <c r="X625" s="294"/>
      <c r="Y625" s="294" t="s">
        <v>1807</v>
      </c>
    </row>
    <row r="626" spans="1:25" ht="51" x14ac:dyDescent="0.25">
      <c r="A626" s="97">
        <f t="shared" si="11"/>
        <v>625</v>
      </c>
      <c r="B626" s="191"/>
      <c r="C626" s="191" t="s">
        <v>1652</v>
      </c>
      <c r="D626" s="294" t="s">
        <v>1787</v>
      </c>
      <c r="E626" s="259" t="s">
        <v>7896</v>
      </c>
      <c r="F626" s="279" t="s">
        <v>2266</v>
      </c>
      <c r="G626" s="294" t="s">
        <v>3937</v>
      </c>
      <c r="H626" s="294"/>
      <c r="I626" s="294"/>
      <c r="J626" s="294" t="s">
        <v>7879</v>
      </c>
      <c r="K626" s="279" t="s">
        <v>2220</v>
      </c>
      <c r="L626" s="279"/>
      <c r="M626" s="294" t="s">
        <v>4165</v>
      </c>
      <c r="N626" s="294"/>
      <c r="O626" s="294">
        <v>48</v>
      </c>
      <c r="P626" s="300"/>
      <c r="Q626" s="292">
        <v>1818384</v>
      </c>
      <c r="R626" s="292"/>
      <c r="S626" s="292"/>
      <c r="T626" s="292"/>
      <c r="U626" s="292"/>
      <c r="V626" s="292"/>
      <c r="W626" s="292"/>
      <c r="X626" s="294"/>
      <c r="Y626" s="294" t="s">
        <v>1807</v>
      </c>
    </row>
    <row r="627" spans="1:25" ht="51" x14ac:dyDescent="0.25">
      <c r="A627" s="97">
        <f t="shared" si="11"/>
        <v>626</v>
      </c>
      <c r="B627" s="191"/>
      <c r="C627" s="191" t="s">
        <v>1652</v>
      </c>
      <c r="D627" s="294" t="s">
        <v>1787</v>
      </c>
      <c r="E627" s="259" t="s">
        <v>7896</v>
      </c>
      <c r="F627" s="279" t="s">
        <v>2267</v>
      </c>
      <c r="G627" s="294" t="s">
        <v>3939</v>
      </c>
      <c r="H627" s="294"/>
      <c r="I627" s="294"/>
      <c r="J627" s="294" t="s">
        <v>7879</v>
      </c>
      <c r="K627" s="279" t="s">
        <v>2220</v>
      </c>
      <c r="L627" s="279"/>
      <c r="M627" s="294" t="s">
        <v>4166</v>
      </c>
      <c r="N627" s="294"/>
      <c r="O627" s="294">
        <v>65.599999999999994</v>
      </c>
      <c r="P627" s="300"/>
      <c r="Q627" s="292">
        <v>2485124.7999999998</v>
      </c>
      <c r="R627" s="292"/>
      <c r="S627" s="292"/>
      <c r="T627" s="292"/>
      <c r="U627" s="292"/>
      <c r="V627" s="292"/>
      <c r="W627" s="292"/>
      <c r="X627" s="294"/>
      <c r="Y627" s="294" t="s">
        <v>1807</v>
      </c>
    </row>
    <row r="628" spans="1:25" ht="51" x14ac:dyDescent="0.25">
      <c r="A628" s="97">
        <f t="shared" si="11"/>
        <v>627</v>
      </c>
      <c r="B628" s="191"/>
      <c r="C628" s="191" t="s">
        <v>1652</v>
      </c>
      <c r="D628" s="294" t="s">
        <v>1787</v>
      </c>
      <c r="E628" s="259" t="s">
        <v>7896</v>
      </c>
      <c r="F628" s="279" t="s">
        <v>2268</v>
      </c>
      <c r="G628" s="294" t="s">
        <v>3940</v>
      </c>
      <c r="H628" s="294"/>
      <c r="I628" s="294"/>
      <c r="J628" s="294" t="s">
        <v>7879</v>
      </c>
      <c r="K628" s="279" t="s">
        <v>2220</v>
      </c>
      <c r="L628" s="279"/>
      <c r="M628" s="294" t="s">
        <v>4167</v>
      </c>
      <c r="N628" s="294"/>
      <c r="O628" s="294">
        <v>47.8</v>
      </c>
      <c r="P628" s="300"/>
      <c r="Q628" s="292">
        <v>1810807.4</v>
      </c>
      <c r="R628" s="292"/>
      <c r="S628" s="292"/>
      <c r="T628" s="292"/>
      <c r="U628" s="292"/>
      <c r="V628" s="292"/>
      <c r="W628" s="292"/>
      <c r="X628" s="294"/>
      <c r="Y628" s="294" t="s">
        <v>1807</v>
      </c>
    </row>
    <row r="629" spans="1:25" ht="51" x14ac:dyDescent="0.25">
      <c r="A629" s="97">
        <f t="shared" si="11"/>
        <v>628</v>
      </c>
      <c r="B629" s="191"/>
      <c r="C629" s="191" t="s">
        <v>1652</v>
      </c>
      <c r="D629" s="294" t="s">
        <v>1787</v>
      </c>
      <c r="E629" s="259" t="s">
        <v>7896</v>
      </c>
      <c r="F629" s="279" t="s">
        <v>2269</v>
      </c>
      <c r="G629" s="294" t="s">
        <v>3941</v>
      </c>
      <c r="H629" s="294"/>
      <c r="I629" s="294"/>
      <c r="J629" s="294" t="s">
        <v>7879</v>
      </c>
      <c r="K629" s="279" t="s">
        <v>2220</v>
      </c>
      <c r="L629" s="279"/>
      <c r="M629" s="294" t="s">
        <v>4168</v>
      </c>
      <c r="N629" s="294"/>
      <c r="O629" s="294">
        <v>48</v>
      </c>
      <c r="P629" s="300"/>
      <c r="Q629" s="292">
        <v>1818384</v>
      </c>
      <c r="R629" s="292"/>
      <c r="S629" s="292"/>
      <c r="T629" s="292"/>
      <c r="U629" s="292"/>
      <c r="V629" s="292"/>
      <c r="W629" s="292"/>
      <c r="X629" s="294"/>
      <c r="Y629" s="294" t="s">
        <v>1807</v>
      </c>
    </row>
    <row r="630" spans="1:25" ht="51" x14ac:dyDescent="0.25">
      <c r="A630" s="97">
        <f t="shared" si="11"/>
        <v>629</v>
      </c>
      <c r="B630" s="191"/>
      <c r="C630" s="191" t="s">
        <v>1652</v>
      </c>
      <c r="D630" s="294" t="s">
        <v>1787</v>
      </c>
      <c r="E630" s="259" t="s">
        <v>7896</v>
      </c>
      <c r="F630" s="279" t="s">
        <v>2270</v>
      </c>
      <c r="G630" s="294" t="s">
        <v>3942</v>
      </c>
      <c r="H630" s="294"/>
      <c r="I630" s="294"/>
      <c r="J630" s="294" t="s">
        <v>7879</v>
      </c>
      <c r="K630" s="279" t="s">
        <v>2220</v>
      </c>
      <c r="L630" s="279"/>
      <c r="M630" s="294" t="s">
        <v>4169</v>
      </c>
      <c r="N630" s="294"/>
      <c r="O630" s="294">
        <v>65.599999999999994</v>
      </c>
      <c r="P630" s="300"/>
      <c r="Q630" s="292">
        <v>2485124.7999999998</v>
      </c>
      <c r="R630" s="292"/>
      <c r="S630" s="292"/>
      <c r="T630" s="292"/>
      <c r="U630" s="292"/>
      <c r="V630" s="292"/>
      <c r="W630" s="292"/>
      <c r="X630" s="294"/>
      <c r="Y630" s="294" t="s">
        <v>1807</v>
      </c>
    </row>
    <row r="631" spans="1:25" ht="51" x14ac:dyDescent="0.25">
      <c r="A631" s="97">
        <f t="shared" si="11"/>
        <v>630</v>
      </c>
      <c r="B631" s="191"/>
      <c r="C631" s="191" t="s">
        <v>1652</v>
      </c>
      <c r="D631" s="294" t="s">
        <v>1787</v>
      </c>
      <c r="E631" s="259" t="s">
        <v>7896</v>
      </c>
      <c r="F631" s="279" t="s">
        <v>2271</v>
      </c>
      <c r="G631" s="294" t="s">
        <v>3943</v>
      </c>
      <c r="H631" s="294"/>
      <c r="I631" s="294"/>
      <c r="J631" s="294" t="s">
        <v>7879</v>
      </c>
      <c r="K631" s="279" t="s">
        <v>2220</v>
      </c>
      <c r="L631" s="279"/>
      <c r="M631" s="294" t="s">
        <v>4170</v>
      </c>
      <c r="N631" s="294"/>
      <c r="O631" s="294">
        <v>65.8</v>
      </c>
      <c r="P631" s="300"/>
      <c r="Q631" s="292">
        <v>2492701.4</v>
      </c>
      <c r="R631" s="292"/>
      <c r="S631" s="292"/>
      <c r="T631" s="292"/>
      <c r="U631" s="292"/>
      <c r="V631" s="292"/>
      <c r="W631" s="292"/>
      <c r="X631" s="294"/>
      <c r="Y631" s="294" t="s">
        <v>1807</v>
      </c>
    </row>
    <row r="632" spans="1:25" ht="51" x14ac:dyDescent="0.25">
      <c r="A632" s="97">
        <f t="shared" si="11"/>
        <v>631</v>
      </c>
      <c r="B632" s="191"/>
      <c r="C632" s="191" t="s">
        <v>1652</v>
      </c>
      <c r="D632" s="294" t="s">
        <v>1787</v>
      </c>
      <c r="E632" s="259" t="s">
        <v>7896</v>
      </c>
      <c r="F632" s="279" t="s">
        <v>2272</v>
      </c>
      <c r="G632" s="294" t="s">
        <v>2274</v>
      </c>
      <c r="H632" s="294"/>
      <c r="I632" s="294"/>
      <c r="J632" s="294" t="s">
        <v>7879</v>
      </c>
      <c r="K632" s="279" t="s">
        <v>2220</v>
      </c>
      <c r="L632" s="279"/>
      <c r="M632" s="294" t="s">
        <v>2273</v>
      </c>
      <c r="N632" s="294"/>
      <c r="O632" s="294">
        <v>48</v>
      </c>
      <c r="P632" s="300"/>
      <c r="Q632" s="292">
        <v>1818384</v>
      </c>
      <c r="R632" s="292"/>
      <c r="S632" s="292"/>
      <c r="T632" s="292"/>
      <c r="U632" s="292"/>
      <c r="V632" s="292"/>
      <c r="W632" s="292"/>
      <c r="X632" s="294"/>
      <c r="Y632" s="294" t="s">
        <v>1807</v>
      </c>
    </row>
    <row r="633" spans="1:25" ht="51" x14ac:dyDescent="0.25">
      <c r="A633" s="97">
        <f t="shared" si="11"/>
        <v>632</v>
      </c>
      <c r="B633" s="191"/>
      <c r="C633" s="191" t="s">
        <v>1652</v>
      </c>
      <c r="D633" s="294" t="s">
        <v>1787</v>
      </c>
      <c r="E633" s="259" t="s">
        <v>7896</v>
      </c>
      <c r="F633" s="279" t="s">
        <v>2275</v>
      </c>
      <c r="G633" s="294" t="s">
        <v>3944</v>
      </c>
      <c r="H633" s="294"/>
      <c r="I633" s="294"/>
      <c r="J633" s="294" t="s">
        <v>7879</v>
      </c>
      <c r="K633" s="279" t="s">
        <v>2220</v>
      </c>
      <c r="L633" s="279"/>
      <c r="M633" s="294" t="s">
        <v>4171</v>
      </c>
      <c r="N633" s="294"/>
      <c r="O633" s="294">
        <v>48.1</v>
      </c>
      <c r="P633" s="300"/>
      <c r="Q633" s="292">
        <v>1822172.3</v>
      </c>
      <c r="R633" s="292"/>
      <c r="S633" s="292"/>
      <c r="T633" s="292"/>
      <c r="U633" s="292"/>
      <c r="V633" s="292"/>
      <c r="W633" s="292"/>
      <c r="X633" s="294"/>
      <c r="Y633" s="294" t="s">
        <v>1807</v>
      </c>
    </row>
    <row r="634" spans="1:25" ht="51" x14ac:dyDescent="0.25">
      <c r="A634" s="97">
        <f t="shared" si="11"/>
        <v>633</v>
      </c>
      <c r="B634" s="191"/>
      <c r="C634" s="191" t="s">
        <v>1652</v>
      </c>
      <c r="D634" s="294" t="s">
        <v>1787</v>
      </c>
      <c r="E634" s="259" t="s">
        <v>7896</v>
      </c>
      <c r="F634" s="279" t="s">
        <v>2276</v>
      </c>
      <c r="G634" s="294" t="s">
        <v>3953</v>
      </c>
      <c r="H634" s="294"/>
      <c r="I634" s="294"/>
      <c r="J634" s="294" t="s">
        <v>7879</v>
      </c>
      <c r="K634" s="279" t="s">
        <v>2220</v>
      </c>
      <c r="L634" s="279"/>
      <c r="M634" s="294" t="s">
        <v>4172</v>
      </c>
      <c r="N634" s="294"/>
      <c r="O634" s="294">
        <v>65.400000000000006</v>
      </c>
      <c r="P634" s="300"/>
      <c r="Q634" s="292">
        <v>2477548.2000000002</v>
      </c>
      <c r="R634" s="292"/>
      <c r="S634" s="292"/>
      <c r="T634" s="292"/>
      <c r="U634" s="292"/>
      <c r="V634" s="292"/>
      <c r="W634" s="292"/>
      <c r="X634" s="294"/>
      <c r="Y634" s="294" t="s">
        <v>1807</v>
      </c>
    </row>
    <row r="635" spans="1:25" ht="51" x14ac:dyDescent="0.25">
      <c r="A635" s="97">
        <f t="shared" si="11"/>
        <v>634</v>
      </c>
      <c r="B635" s="191"/>
      <c r="C635" s="191" t="s">
        <v>1652</v>
      </c>
      <c r="D635" s="294" t="s">
        <v>1787</v>
      </c>
      <c r="E635" s="259" t="s">
        <v>7896</v>
      </c>
      <c r="F635" s="279" t="s">
        <v>2277</v>
      </c>
      <c r="G635" s="294" t="s">
        <v>3945</v>
      </c>
      <c r="H635" s="294"/>
      <c r="I635" s="294"/>
      <c r="J635" s="294" t="s">
        <v>7879</v>
      </c>
      <c r="K635" s="279" t="s">
        <v>2220</v>
      </c>
      <c r="L635" s="279"/>
      <c r="M635" s="294" t="s">
        <v>4173</v>
      </c>
      <c r="N635" s="294"/>
      <c r="O635" s="294">
        <v>65.7</v>
      </c>
      <c r="P635" s="300"/>
      <c r="Q635" s="292">
        <v>2488913.1</v>
      </c>
      <c r="R635" s="292"/>
      <c r="S635" s="292"/>
      <c r="T635" s="292"/>
      <c r="U635" s="292"/>
      <c r="V635" s="292"/>
      <c r="W635" s="292"/>
      <c r="X635" s="294"/>
      <c r="Y635" s="294" t="s">
        <v>1807</v>
      </c>
    </row>
    <row r="636" spans="1:25" ht="51" x14ac:dyDescent="0.25">
      <c r="A636" s="97">
        <f t="shared" si="11"/>
        <v>635</v>
      </c>
      <c r="B636" s="191"/>
      <c r="C636" s="191" t="s">
        <v>1652</v>
      </c>
      <c r="D636" s="294" t="s">
        <v>1787</v>
      </c>
      <c r="E636" s="259" t="s">
        <v>7896</v>
      </c>
      <c r="F636" s="279" t="s">
        <v>2278</v>
      </c>
      <c r="G636" s="294" t="s">
        <v>3946</v>
      </c>
      <c r="H636" s="294"/>
      <c r="I636" s="294"/>
      <c r="J636" s="294" t="s">
        <v>7879</v>
      </c>
      <c r="K636" s="279" t="s">
        <v>2220</v>
      </c>
      <c r="L636" s="279"/>
      <c r="M636" s="294" t="s">
        <v>4174</v>
      </c>
      <c r="N636" s="294"/>
      <c r="O636" s="294">
        <v>48</v>
      </c>
      <c r="P636" s="300"/>
      <c r="Q636" s="292">
        <v>1818384</v>
      </c>
      <c r="R636" s="292"/>
      <c r="S636" s="292"/>
      <c r="T636" s="292"/>
      <c r="U636" s="292"/>
      <c r="V636" s="292"/>
      <c r="W636" s="292"/>
      <c r="X636" s="294"/>
      <c r="Y636" s="294" t="s">
        <v>1807</v>
      </c>
    </row>
    <row r="637" spans="1:25" ht="51" x14ac:dyDescent="0.25">
      <c r="A637" s="97">
        <f t="shared" si="11"/>
        <v>636</v>
      </c>
      <c r="B637" s="191"/>
      <c r="C637" s="191" t="s">
        <v>1652</v>
      </c>
      <c r="D637" s="294" t="s">
        <v>1787</v>
      </c>
      <c r="E637" s="259" t="s">
        <v>7896</v>
      </c>
      <c r="F637" s="279" t="s">
        <v>2279</v>
      </c>
      <c r="G637" s="294" t="s">
        <v>3947</v>
      </c>
      <c r="H637" s="294"/>
      <c r="I637" s="294"/>
      <c r="J637" s="294" t="s">
        <v>7879</v>
      </c>
      <c r="K637" s="279" t="s">
        <v>2220</v>
      </c>
      <c r="L637" s="279"/>
      <c r="M637" s="294" t="s">
        <v>4175</v>
      </c>
      <c r="N637" s="294"/>
      <c r="O637" s="294">
        <v>48</v>
      </c>
      <c r="P637" s="300"/>
      <c r="Q637" s="292">
        <v>1818384</v>
      </c>
      <c r="R637" s="292"/>
      <c r="S637" s="292"/>
      <c r="T637" s="292"/>
      <c r="U637" s="292"/>
      <c r="V637" s="292"/>
      <c r="W637" s="292"/>
      <c r="X637" s="294"/>
      <c r="Y637" s="294" t="s">
        <v>1807</v>
      </c>
    </row>
    <row r="638" spans="1:25" ht="51" x14ac:dyDescent="0.25">
      <c r="A638" s="97">
        <f t="shared" si="11"/>
        <v>637</v>
      </c>
      <c r="B638" s="191"/>
      <c r="C638" s="191" t="s">
        <v>1652</v>
      </c>
      <c r="D638" s="294" t="s">
        <v>1787</v>
      </c>
      <c r="E638" s="259" t="s">
        <v>7896</v>
      </c>
      <c r="F638" s="279" t="s">
        <v>2280</v>
      </c>
      <c r="G638" s="294" t="s">
        <v>3948</v>
      </c>
      <c r="H638" s="294"/>
      <c r="I638" s="294"/>
      <c r="J638" s="294" t="s">
        <v>7879</v>
      </c>
      <c r="K638" s="279" t="s">
        <v>2220</v>
      </c>
      <c r="L638" s="279"/>
      <c r="M638" s="294" t="s">
        <v>4176</v>
      </c>
      <c r="N638" s="294"/>
      <c r="O638" s="294">
        <v>65.599999999999994</v>
      </c>
      <c r="P638" s="300"/>
      <c r="Q638" s="292">
        <v>2485124.7999999998</v>
      </c>
      <c r="R638" s="292"/>
      <c r="S638" s="292"/>
      <c r="T638" s="292"/>
      <c r="U638" s="292"/>
      <c r="V638" s="292"/>
      <c r="W638" s="292"/>
      <c r="X638" s="294"/>
      <c r="Y638" s="294" t="s">
        <v>1807</v>
      </c>
    </row>
    <row r="639" spans="1:25" ht="51" x14ac:dyDescent="0.25">
      <c r="A639" s="97">
        <f t="shared" si="11"/>
        <v>638</v>
      </c>
      <c r="B639" s="191"/>
      <c r="C639" s="191" t="s">
        <v>1652</v>
      </c>
      <c r="D639" s="294" t="s">
        <v>1787</v>
      </c>
      <c r="E639" s="259" t="s">
        <v>7896</v>
      </c>
      <c r="F639" s="279" t="s">
        <v>2281</v>
      </c>
      <c r="G639" s="294" t="s">
        <v>3952</v>
      </c>
      <c r="H639" s="294"/>
      <c r="I639" s="294"/>
      <c r="J639" s="294" t="s">
        <v>7879</v>
      </c>
      <c r="K639" s="279" t="s">
        <v>2220</v>
      </c>
      <c r="L639" s="279"/>
      <c r="M639" s="294" t="s">
        <v>4177</v>
      </c>
      <c r="N639" s="294"/>
      <c r="O639" s="294">
        <v>48.2</v>
      </c>
      <c r="P639" s="300"/>
      <c r="Q639" s="292">
        <v>1825960.6</v>
      </c>
      <c r="R639" s="292"/>
      <c r="S639" s="292"/>
      <c r="T639" s="292"/>
      <c r="U639" s="292"/>
      <c r="V639" s="292"/>
      <c r="W639" s="292"/>
      <c r="X639" s="294"/>
      <c r="Y639" s="294" t="s">
        <v>1807</v>
      </c>
    </row>
    <row r="640" spans="1:25" ht="51" x14ac:dyDescent="0.25">
      <c r="A640" s="97">
        <f t="shared" si="11"/>
        <v>639</v>
      </c>
      <c r="B640" s="191"/>
      <c r="C640" s="191" t="s">
        <v>1652</v>
      </c>
      <c r="D640" s="294" t="s">
        <v>1787</v>
      </c>
      <c r="E640" s="259" t="s">
        <v>7896</v>
      </c>
      <c r="F640" s="279" t="s">
        <v>2282</v>
      </c>
      <c r="G640" s="294" t="s">
        <v>3949</v>
      </c>
      <c r="H640" s="294"/>
      <c r="I640" s="294"/>
      <c r="J640" s="294" t="s">
        <v>7879</v>
      </c>
      <c r="K640" s="279" t="s">
        <v>2220</v>
      </c>
      <c r="L640" s="279"/>
      <c r="M640" s="294" t="s">
        <v>4178</v>
      </c>
      <c r="N640" s="294"/>
      <c r="O640" s="294">
        <v>48</v>
      </c>
      <c r="P640" s="300"/>
      <c r="Q640" s="292">
        <v>1818384</v>
      </c>
      <c r="R640" s="292"/>
      <c r="S640" s="292"/>
      <c r="T640" s="292"/>
      <c r="U640" s="292"/>
      <c r="V640" s="292"/>
      <c r="W640" s="292"/>
      <c r="X640" s="294"/>
      <c r="Y640" s="294" t="s">
        <v>1807</v>
      </c>
    </row>
    <row r="641" spans="1:25" ht="51" x14ac:dyDescent="0.25">
      <c r="A641" s="97">
        <f t="shared" si="11"/>
        <v>640</v>
      </c>
      <c r="B641" s="191"/>
      <c r="C641" s="191" t="s">
        <v>1652</v>
      </c>
      <c r="D641" s="294" t="s">
        <v>1787</v>
      </c>
      <c r="E641" s="259" t="s">
        <v>7896</v>
      </c>
      <c r="F641" s="279" t="s">
        <v>2283</v>
      </c>
      <c r="G641" s="294" t="s">
        <v>3950</v>
      </c>
      <c r="H641" s="294"/>
      <c r="I641" s="294"/>
      <c r="J641" s="294" t="s">
        <v>7879</v>
      </c>
      <c r="K641" s="279" t="s">
        <v>2220</v>
      </c>
      <c r="L641" s="279"/>
      <c r="M641" s="294" t="s">
        <v>4179</v>
      </c>
      <c r="N641" s="294"/>
      <c r="O641" s="294">
        <v>48.3</v>
      </c>
      <c r="P641" s="300"/>
      <c r="Q641" s="292">
        <v>1829748.9</v>
      </c>
      <c r="R641" s="292"/>
      <c r="S641" s="292"/>
      <c r="T641" s="292"/>
      <c r="U641" s="292"/>
      <c r="V641" s="292"/>
      <c r="W641" s="292"/>
      <c r="X641" s="294"/>
      <c r="Y641" s="294" t="s">
        <v>1807</v>
      </c>
    </row>
    <row r="642" spans="1:25" ht="51" x14ac:dyDescent="0.25">
      <c r="A642" s="97">
        <f t="shared" si="11"/>
        <v>641</v>
      </c>
      <c r="B642" s="191"/>
      <c r="C642" s="191" t="s">
        <v>1652</v>
      </c>
      <c r="D642" s="294" t="s">
        <v>1787</v>
      </c>
      <c r="E642" s="259" t="s">
        <v>7896</v>
      </c>
      <c r="F642" s="279" t="s">
        <v>2284</v>
      </c>
      <c r="G642" s="294" t="s">
        <v>3951</v>
      </c>
      <c r="H642" s="294"/>
      <c r="I642" s="294"/>
      <c r="J642" s="294" t="s">
        <v>7879</v>
      </c>
      <c r="K642" s="279" t="s">
        <v>2220</v>
      </c>
      <c r="L642" s="279"/>
      <c r="M642" s="294" t="s">
        <v>4180</v>
      </c>
      <c r="N642" s="294"/>
      <c r="O642" s="294">
        <v>65.599999999999994</v>
      </c>
      <c r="P642" s="300"/>
      <c r="Q642" s="292">
        <v>2485124.7999999998</v>
      </c>
      <c r="R642" s="292"/>
      <c r="S642" s="292"/>
      <c r="T642" s="292"/>
      <c r="U642" s="292"/>
      <c r="V642" s="292"/>
      <c r="W642" s="292"/>
      <c r="X642" s="294"/>
      <c r="Y642" s="294" t="s">
        <v>1807</v>
      </c>
    </row>
    <row r="643" spans="1:25" ht="51" x14ac:dyDescent="0.25">
      <c r="A643" s="97">
        <f t="shared" si="11"/>
        <v>642</v>
      </c>
      <c r="B643" s="191"/>
      <c r="C643" s="191" t="s">
        <v>1652</v>
      </c>
      <c r="D643" s="294" t="s">
        <v>1787</v>
      </c>
      <c r="E643" s="259" t="s">
        <v>7896</v>
      </c>
      <c r="F643" s="265" t="s">
        <v>2285</v>
      </c>
      <c r="G643" s="294" t="s">
        <v>2287</v>
      </c>
      <c r="H643" s="294"/>
      <c r="I643" s="294"/>
      <c r="J643" s="294" t="s">
        <v>7879</v>
      </c>
      <c r="K643" s="132" t="s">
        <v>2064</v>
      </c>
      <c r="L643" s="132"/>
      <c r="M643" s="294" t="s">
        <v>2286</v>
      </c>
      <c r="N643" s="294"/>
      <c r="O643" s="294">
        <v>36.6</v>
      </c>
      <c r="P643" s="300"/>
      <c r="Q643" s="292">
        <v>816326.4</v>
      </c>
      <c r="R643" s="292"/>
      <c r="S643" s="292"/>
      <c r="T643" s="292"/>
      <c r="U643" s="292"/>
      <c r="V643" s="292"/>
      <c r="W643" s="292"/>
      <c r="X643" s="294"/>
      <c r="Y643" s="294" t="s">
        <v>1791</v>
      </c>
    </row>
    <row r="644" spans="1:25" ht="63.75" x14ac:dyDescent="0.25">
      <c r="A644" s="97">
        <f t="shared" si="11"/>
        <v>643</v>
      </c>
      <c r="B644" s="191"/>
      <c r="C644" s="191" t="s">
        <v>1652</v>
      </c>
      <c r="D644" s="294" t="s">
        <v>1787</v>
      </c>
      <c r="E644" s="259" t="s">
        <v>7896</v>
      </c>
      <c r="F644" s="265" t="s">
        <v>2289</v>
      </c>
      <c r="G644" s="294" t="s">
        <v>2291</v>
      </c>
      <c r="H644" s="294"/>
      <c r="I644" s="294"/>
      <c r="J644" s="294" t="s">
        <v>7879</v>
      </c>
      <c r="K644" s="132" t="s">
        <v>2288</v>
      </c>
      <c r="L644" s="132"/>
      <c r="M644" s="294" t="s">
        <v>2290</v>
      </c>
      <c r="N644" s="294"/>
      <c r="O644" s="294">
        <v>61.2</v>
      </c>
      <c r="P644" s="300"/>
      <c r="Q644" s="292">
        <v>563920</v>
      </c>
      <c r="R644" s="292"/>
      <c r="S644" s="292"/>
      <c r="T644" s="292"/>
      <c r="U644" s="292"/>
      <c r="V644" s="292"/>
      <c r="W644" s="292"/>
      <c r="X644" s="294"/>
      <c r="Y644" s="294" t="s">
        <v>1791</v>
      </c>
    </row>
    <row r="645" spans="1:25" ht="51" x14ac:dyDescent="0.25">
      <c r="A645" s="97">
        <f t="shared" si="11"/>
        <v>644</v>
      </c>
      <c r="B645" s="191"/>
      <c r="C645" s="191" t="s">
        <v>1652</v>
      </c>
      <c r="D645" s="294" t="s">
        <v>1787</v>
      </c>
      <c r="E645" s="259" t="s">
        <v>7896</v>
      </c>
      <c r="F645" s="265" t="s">
        <v>2299</v>
      </c>
      <c r="G645" s="294" t="s">
        <v>2301</v>
      </c>
      <c r="H645" s="294"/>
      <c r="I645" s="294"/>
      <c r="J645" s="294" t="s">
        <v>7879</v>
      </c>
      <c r="K645" s="132" t="s">
        <v>2064</v>
      </c>
      <c r="L645" s="132"/>
      <c r="M645" s="294" t="s">
        <v>2300</v>
      </c>
      <c r="N645" s="294"/>
      <c r="O645" s="294">
        <v>31.5</v>
      </c>
      <c r="P645" s="300"/>
      <c r="Q645" s="292">
        <v>702576</v>
      </c>
      <c r="R645" s="292"/>
      <c r="S645" s="292"/>
      <c r="T645" s="292"/>
      <c r="U645" s="292"/>
      <c r="V645" s="292"/>
      <c r="W645" s="292"/>
      <c r="X645" s="294"/>
      <c r="Y645" s="294" t="s">
        <v>1791</v>
      </c>
    </row>
    <row r="646" spans="1:25" ht="51" x14ac:dyDescent="0.25">
      <c r="A646" s="97">
        <f t="shared" si="11"/>
        <v>645</v>
      </c>
      <c r="B646" s="191"/>
      <c r="C646" s="191" t="s">
        <v>1652</v>
      </c>
      <c r="D646" s="294" t="s">
        <v>1787</v>
      </c>
      <c r="E646" s="259" t="s">
        <v>7896</v>
      </c>
      <c r="F646" s="265" t="s">
        <v>2302</v>
      </c>
      <c r="G646" s="294" t="s">
        <v>2304</v>
      </c>
      <c r="H646" s="294"/>
      <c r="I646" s="294"/>
      <c r="J646" s="294" t="s">
        <v>7879</v>
      </c>
      <c r="K646" s="132" t="s">
        <v>2064</v>
      </c>
      <c r="L646" s="132"/>
      <c r="M646" s="294" t="s">
        <v>2303</v>
      </c>
      <c r="N646" s="294"/>
      <c r="O646" s="294">
        <v>31.3</v>
      </c>
      <c r="P646" s="300"/>
      <c r="Q646" s="292">
        <v>698115.2</v>
      </c>
      <c r="R646" s="292"/>
      <c r="S646" s="292"/>
      <c r="T646" s="292"/>
      <c r="U646" s="292"/>
      <c r="V646" s="292"/>
      <c r="W646" s="292"/>
      <c r="X646" s="294"/>
      <c r="Y646" s="294" t="s">
        <v>1791</v>
      </c>
    </row>
    <row r="647" spans="1:25" ht="42" customHeight="1" x14ac:dyDescent="0.25">
      <c r="A647" s="97">
        <f t="shared" si="11"/>
        <v>646</v>
      </c>
      <c r="B647" s="191"/>
      <c r="C647" s="191" t="s">
        <v>1652</v>
      </c>
      <c r="D647" s="294" t="s">
        <v>1787</v>
      </c>
      <c r="E647" s="259" t="s">
        <v>7896</v>
      </c>
      <c r="F647" s="265" t="s">
        <v>2305</v>
      </c>
      <c r="G647" s="294" t="s">
        <v>8055</v>
      </c>
      <c r="H647" s="294"/>
      <c r="I647" s="294"/>
      <c r="J647" s="294" t="s">
        <v>7879</v>
      </c>
      <c r="K647" s="132" t="s">
        <v>1809</v>
      </c>
      <c r="L647" s="132"/>
      <c r="M647" s="294" t="s">
        <v>2306</v>
      </c>
      <c r="N647" s="294"/>
      <c r="O647" s="294">
        <v>39.6</v>
      </c>
      <c r="P647" s="300"/>
      <c r="Q647" s="292">
        <v>807048</v>
      </c>
      <c r="R647" s="292"/>
      <c r="S647" s="292"/>
      <c r="T647" s="292"/>
      <c r="U647" s="292"/>
      <c r="V647" s="292"/>
      <c r="W647" s="292"/>
      <c r="X647" s="294"/>
      <c r="Y647" s="294" t="s">
        <v>1791</v>
      </c>
    </row>
    <row r="648" spans="1:25" ht="51" x14ac:dyDescent="0.25">
      <c r="A648" s="97">
        <f t="shared" si="11"/>
        <v>647</v>
      </c>
      <c r="B648" s="191"/>
      <c r="C648" s="191" t="s">
        <v>1652</v>
      </c>
      <c r="D648" s="294" t="s">
        <v>1787</v>
      </c>
      <c r="E648" s="259" t="s">
        <v>7896</v>
      </c>
      <c r="F648" s="265" t="s">
        <v>2316</v>
      </c>
      <c r="G648" s="294" t="s">
        <v>2318</v>
      </c>
      <c r="H648" s="294"/>
      <c r="I648" s="294"/>
      <c r="J648" s="294" t="s">
        <v>7879</v>
      </c>
      <c r="K648" s="132" t="s">
        <v>2064</v>
      </c>
      <c r="L648" s="132"/>
      <c r="M648" s="294" t="s">
        <v>2317</v>
      </c>
      <c r="N648" s="294"/>
      <c r="O648" s="294">
        <v>29</v>
      </c>
      <c r="P648" s="300"/>
      <c r="Q648" s="292">
        <v>646816</v>
      </c>
      <c r="R648" s="292"/>
      <c r="S648" s="292"/>
      <c r="T648" s="292"/>
      <c r="U648" s="292"/>
      <c r="V648" s="292"/>
      <c r="W648" s="292"/>
      <c r="X648" s="294"/>
      <c r="Y648" s="294" t="s">
        <v>1791</v>
      </c>
    </row>
    <row r="649" spans="1:25" ht="51" x14ac:dyDescent="0.25">
      <c r="A649" s="97">
        <f t="shared" si="11"/>
        <v>648</v>
      </c>
      <c r="B649" s="191"/>
      <c r="C649" s="191" t="s">
        <v>1652</v>
      </c>
      <c r="D649" s="294" t="s">
        <v>1787</v>
      </c>
      <c r="E649" s="259" t="s">
        <v>7896</v>
      </c>
      <c r="F649" s="265" t="s">
        <v>2319</v>
      </c>
      <c r="G649" s="294"/>
      <c r="H649" s="294"/>
      <c r="I649" s="294"/>
      <c r="J649" s="294" t="s">
        <v>7879</v>
      </c>
      <c r="K649" s="132" t="s">
        <v>2064</v>
      </c>
      <c r="L649" s="132"/>
      <c r="M649" s="294"/>
      <c r="N649" s="294"/>
      <c r="O649" s="294">
        <v>28.7</v>
      </c>
      <c r="P649" s="300"/>
      <c r="Q649" s="292">
        <v>640124.80000000005</v>
      </c>
      <c r="R649" s="292"/>
      <c r="S649" s="292"/>
      <c r="T649" s="292"/>
      <c r="U649" s="292"/>
      <c r="V649" s="292"/>
      <c r="W649" s="292"/>
      <c r="X649" s="294"/>
      <c r="Y649" s="294" t="s">
        <v>1791</v>
      </c>
    </row>
    <row r="650" spans="1:25" ht="51" x14ac:dyDescent="0.25">
      <c r="A650" s="97">
        <f t="shared" si="11"/>
        <v>649</v>
      </c>
      <c r="B650" s="191"/>
      <c r="C650" s="191" t="s">
        <v>1652</v>
      </c>
      <c r="D650" s="294" t="s">
        <v>1787</v>
      </c>
      <c r="E650" s="259" t="s">
        <v>7896</v>
      </c>
      <c r="F650" s="265" t="s">
        <v>2320</v>
      </c>
      <c r="G650" s="294" t="s">
        <v>8056</v>
      </c>
      <c r="H650" s="294"/>
      <c r="I650" s="294"/>
      <c r="J650" s="294" t="s">
        <v>7879</v>
      </c>
      <c r="K650" s="132" t="s">
        <v>2064</v>
      </c>
      <c r="L650" s="132"/>
      <c r="M650" s="294" t="s">
        <v>2321</v>
      </c>
      <c r="N650" s="294"/>
      <c r="O650" s="294">
        <v>45.8</v>
      </c>
      <c r="P650" s="300"/>
      <c r="Q650" s="292">
        <v>1021523.2</v>
      </c>
      <c r="R650" s="292"/>
      <c r="S650" s="292"/>
      <c r="T650" s="292"/>
      <c r="U650" s="292"/>
      <c r="V650" s="292"/>
      <c r="W650" s="292"/>
      <c r="X650" s="294"/>
      <c r="Y650" s="294" t="s">
        <v>1791</v>
      </c>
    </row>
    <row r="651" spans="1:25" ht="51" x14ac:dyDescent="0.25">
      <c r="A651" s="97">
        <f t="shared" si="11"/>
        <v>650</v>
      </c>
      <c r="B651" s="191"/>
      <c r="C651" s="191" t="s">
        <v>1652</v>
      </c>
      <c r="D651" s="294" t="s">
        <v>1787</v>
      </c>
      <c r="E651" s="259" t="s">
        <v>7896</v>
      </c>
      <c r="F651" s="265" t="s">
        <v>2323</v>
      </c>
      <c r="G651" s="294" t="s">
        <v>2324</v>
      </c>
      <c r="H651" s="294"/>
      <c r="I651" s="294"/>
      <c r="J651" s="294" t="s">
        <v>7879</v>
      </c>
      <c r="K651" s="132" t="s">
        <v>2322</v>
      </c>
      <c r="L651" s="132"/>
      <c r="M651" s="294"/>
      <c r="N651" s="294"/>
      <c r="O651" s="294">
        <v>7.4</v>
      </c>
      <c r="P651" s="300"/>
      <c r="Q651" s="292">
        <v>255633</v>
      </c>
      <c r="R651" s="292"/>
      <c r="S651" s="292"/>
      <c r="T651" s="292"/>
      <c r="U651" s="292"/>
      <c r="V651" s="292"/>
      <c r="W651" s="292"/>
      <c r="X651" s="294"/>
      <c r="Y651" s="294" t="s">
        <v>1791</v>
      </c>
    </row>
    <row r="652" spans="1:25" ht="51" x14ac:dyDescent="0.25">
      <c r="A652" s="97">
        <f t="shared" si="11"/>
        <v>651</v>
      </c>
      <c r="B652" s="191"/>
      <c r="C652" s="191" t="s">
        <v>1652</v>
      </c>
      <c r="D652" s="294" t="s">
        <v>1787</v>
      </c>
      <c r="E652" s="259" t="s">
        <v>7896</v>
      </c>
      <c r="F652" s="265" t="s">
        <v>2325</v>
      </c>
      <c r="G652" s="294" t="s">
        <v>8057</v>
      </c>
      <c r="H652" s="294"/>
      <c r="I652" s="294"/>
      <c r="J652" s="294" t="s">
        <v>7879</v>
      </c>
      <c r="K652" s="132" t="s">
        <v>2064</v>
      </c>
      <c r="L652" s="132"/>
      <c r="M652" s="294" t="s">
        <v>2326</v>
      </c>
      <c r="N652" s="294"/>
      <c r="O652" s="294">
        <v>29.2</v>
      </c>
      <c r="P652" s="300"/>
      <c r="Q652" s="292">
        <v>651276.80000000005</v>
      </c>
      <c r="R652" s="292"/>
      <c r="S652" s="292"/>
      <c r="T652" s="292"/>
      <c r="U652" s="292"/>
      <c r="V652" s="292"/>
      <c r="W652" s="292"/>
      <c r="X652" s="294"/>
      <c r="Y652" s="294" t="s">
        <v>1791</v>
      </c>
    </row>
    <row r="653" spans="1:25" ht="51" x14ac:dyDescent="0.25">
      <c r="A653" s="97">
        <f t="shared" si="11"/>
        <v>652</v>
      </c>
      <c r="B653" s="191"/>
      <c r="C653" s="191" t="s">
        <v>1652</v>
      </c>
      <c r="D653" s="294" t="s">
        <v>1787</v>
      </c>
      <c r="E653" s="259" t="s">
        <v>7896</v>
      </c>
      <c r="F653" s="265" t="s">
        <v>2330</v>
      </c>
      <c r="G653" s="294" t="s">
        <v>8058</v>
      </c>
      <c r="H653" s="294"/>
      <c r="I653" s="294"/>
      <c r="J653" s="294" t="s">
        <v>7879</v>
      </c>
      <c r="K653" s="132" t="s">
        <v>2064</v>
      </c>
      <c r="L653" s="132"/>
      <c r="M653" s="294" t="s">
        <v>2331</v>
      </c>
      <c r="N653" s="294"/>
      <c r="O653" s="294">
        <v>47</v>
      </c>
      <c r="P653" s="300"/>
      <c r="Q653" s="292">
        <v>1048288</v>
      </c>
      <c r="R653" s="292"/>
      <c r="S653" s="292"/>
      <c r="T653" s="292"/>
      <c r="U653" s="292"/>
      <c r="V653" s="292"/>
      <c r="W653" s="292"/>
      <c r="X653" s="294"/>
      <c r="Y653" s="294" t="s">
        <v>1791</v>
      </c>
    </row>
    <row r="654" spans="1:25" ht="51" x14ac:dyDescent="0.25">
      <c r="A654" s="97">
        <f t="shared" si="11"/>
        <v>653</v>
      </c>
      <c r="B654" s="191"/>
      <c r="C654" s="191" t="s">
        <v>1652</v>
      </c>
      <c r="D654" s="294" t="s">
        <v>1787</v>
      </c>
      <c r="E654" s="259" t="s">
        <v>7896</v>
      </c>
      <c r="F654" s="265" t="s">
        <v>2333</v>
      </c>
      <c r="G654" s="294" t="s">
        <v>8059</v>
      </c>
      <c r="H654" s="294"/>
      <c r="I654" s="294"/>
      <c r="J654" s="294" t="s">
        <v>7879</v>
      </c>
      <c r="K654" s="132" t="s">
        <v>2064</v>
      </c>
      <c r="L654" s="132"/>
      <c r="M654" s="294" t="s">
        <v>2334</v>
      </c>
      <c r="N654" s="294"/>
      <c r="O654" s="294">
        <v>30.6</v>
      </c>
      <c r="P654" s="300"/>
      <c r="Q654" s="292">
        <v>682502.4</v>
      </c>
      <c r="R654" s="292"/>
      <c r="S654" s="292"/>
      <c r="T654" s="292"/>
      <c r="U654" s="292"/>
      <c r="V654" s="292"/>
      <c r="W654" s="292"/>
      <c r="X654" s="294"/>
      <c r="Y654" s="294" t="s">
        <v>1791</v>
      </c>
    </row>
    <row r="655" spans="1:25" ht="51" x14ac:dyDescent="0.25">
      <c r="A655" s="97">
        <f t="shared" si="11"/>
        <v>654</v>
      </c>
      <c r="B655" s="191"/>
      <c r="C655" s="191" t="s">
        <v>1652</v>
      </c>
      <c r="D655" s="294" t="s">
        <v>1787</v>
      </c>
      <c r="E655" s="259" t="s">
        <v>7896</v>
      </c>
      <c r="F655" s="265" t="s">
        <v>2335</v>
      </c>
      <c r="G655" s="294" t="s">
        <v>2336</v>
      </c>
      <c r="H655" s="294"/>
      <c r="I655" s="294"/>
      <c r="J655" s="294" t="s">
        <v>7879</v>
      </c>
      <c r="K655" s="132" t="s">
        <v>2064</v>
      </c>
      <c r="L655" s="132"/>
      <c r="M655" s="294" t="s">
        <v>8062</v>
      </c>
      <c r="N655" s="294"/>
      <c r="O655" s="294">
        <v>30.6</v>
      </c>
      <c r="P655" s="300"/>
      <c r="Q655" s="292">
        <v>682502.4</v>
      </c>
      <c r="R655" s="292"/>
      <c r="S655" s="292"/>
      <c r="T655" s="292"/>
      <c r="U655" s="292"/>
      <c r="V655" s="292"/>
      <c r="W655" s="292"/>
      <c r="X655" s="294"/>
      <c r="Y655" s="294" t="s">
        <v>1791</v>
      </c>
    </row>
    <row r="656" spans="1:25" ht="51" x14ac:dyDescent="0.25">
      <c r="A656" s="97">
        <f t="shared" si="11"/>
        <v>655</v>
      </c>
      <c r="B656" s="191"/>
      <c r="C656" s="191" t="s">
        <v>1652</v>
      </c>
      <c r="D656" s="294" t="s">
        <v>1787</v>
      </c>
      <c r="E656" s="259" t="s">
        <v>7896</v>
      </c>
      <c r="F656" s="265" t="s">
        <v>2337</v>
      </c>
      <c r="G656" s="294" t="s">
        <v>8060</v>
      </c>
      <c r="H656" s="294"/>
      <c r="I656" s="294"/>
      <c r="J656" s="294" t="s">
        <v>7879</v>
      </c>
      <c r="K656" s="132" t="s">
        <v>2064</v>
      </c>
      <c r="L656" s="132"/>
      <c r="M656" s="294" t="s">
        <v>8061</v>
      </c>
      <c r="N656" s="294"/>
      <c r="O656" s="294">
        <v>31</v>
      </c>
      <c r="P656" s="300"/>
      <c r="Q656" s="292">
        <v>691424</v>
      </c>
      <c r="R656" s="292"/>
      <c r="S656" s="292"/>
      <c r="T656" s="292"/>
      <c r="U656" s="292"/>
      <c r="V656" s="292"/>
      <c r="W656" s="292"/>
      <c r="X656" s="294"/>
      <c r="Y656" s="294" t="s">
        <v>1791</v>
      </c>
    </row>
    <row r="657" spans="1:25" ht="51" x14ac:dyDescent="0.25">
      <c r="A657" s="97">
        <f t="shared" si="11"/>
        <v>656</v>
      </c>
      <c r="B657" s="191"/>
      <c r="C657" s="191" t="s">
        <v>1652</v>
      </c>
      <c r="D657" s="294" t="s">
        <v>1787</v>
      </c>
      <c r="E657" s="259" t="s">
        <v>7896</v>
      </c>
      <c r="F657" s="265" t="s">
        <v>2338</v>
      </c>
      <c r="G657" s="294" t="s">
        <v>2340</v>
      </c>
      <c r="H657" s="294"/>
      <c r="I657" s="294"/>
      <c r="J657" s="294" t="s">
        <v>7879</v>
      </c>
      <c r="K657" s="132" t="s">
        <v>2064</v>
      </c>
      <c r="L657" s="132"/>
      <c r="M657" s="294" t="s">
        <v>2339</v>
      </c>
      <c r="N657" s="294"/>
      <c r="O657" s="294">
        <v>31.1</v>
      </c>
      <c r="P657" s="300"/>
      <c r="Q657" s="292">
        <v>693654.4</v>
      </c>
      <c r="R657" s="292"/>
      <c r="S657" s="292"/>
      <c r="T657" s="292"/>
      <c r="U657" s="292"/>
      <c r="V657" s="292"/>
      <c r="W657" s="292"/>
      <c r="X657" s="294"/>
      <c r="Y657" s="294" t="s">
        <v>1791</v>
      </c>
    </row>
    <row r="658" spans="1:25" ht="51" x14ac:dyDescent="0.25">
      <c r="A658" s="97">
        <f t="shared" si="11"/>
        <v>657</v>
      </c>
      <c r="B658" s="191"/>
      <c r="C658" s="191" t="s">
        <v>1652</v>
      </c>
      <c r="D658" s="294" t="s">
        <v>1787</v>
      </c>
      <c r="E658" s="259" t="s">
        <v>7896</v>
      </c>
      <c r="F658" s="265" t="s">
        <v>2341</v>
      </c>
      <c r="G658" s="294" t="s">
        <v>3957</v>
      </c>
      <c r="H658" s="294"/>
      <c r="I658" s="294"/>
      <c r="J658" s="294" t="s">
        <v>7879</v>
      </c>
      <c r="K658" s="132" t="s">
        <v>2226</v>
      </c>
      <c r="L658" s="132"/>
      <c r="M658" s="294" t="s">
        <v>4184</v>
      </c>
      <c r="N658" s="294"/>
      <c r="O658" s="294">
        <v>30.9</v>
      </c>
      <c r="P658" s="300"/>
      <c r="Q658" s="292">
        <v>648869.1</v>
      </c>
      <c r="R658" s="292"/>
      <c r="S658" s="292"/>
      <c r="T658" s="292"/>
      <c r="U658" s="292"/>
      <c r="V658" s="292"/>
      <c r="W658" s="292"/>
      <c r="X658" s="294"/>
      <c r="Y658" s="294" t="s">
        <v>1791</v>
      </c>
    </row>
    <row r="659" spans="1:25" ht="51" x14ac:dyDescent="0.25">
      <c r="A659" s="97">
        <f t="shared" si="11"/>
        <v>658</v>
      </c>
      <c r="B659" s="191"/>
      <c r="C659" s="191" t="s">
        <v>1652</v>
      </c>
      <c r="D659" s="294" t="s">
        <v>1787</v>
      </c>
      <c r="E659" s="259" t="s">
        <v>7896</v>
      </c>
      <c r="F659" s="265" t="s">
        <v>2342</v>
      </c>
      <c r="G659" s="294" t="s">
        <v>3957</v>
      </c>
      <c r="H659" s="294"/>
      <c r="I659" s="294"/>
      <c r="J659" s="294" t="s">
        <v>7879</v>
      </c>
      <c r="K659" s="132" t="s">
        <v>2064</v>
      </c>
      <c r="L659" s="132"/>
      <c r="M659" s="294" t="s">
        <v>4184</v>
      </c>
      <c r="N659" s="294"/>
      <c r="O659" s="294">
        <v>30.4</v>
      </c>
      <c r="P659" s="300"/>
      <c r="Q659" s="292">
        <v>678041.59999999998</v>
      </c>
      <c r="R659" s="292"/>
      <c r="S659" s="292"/>
      <c r="T659" s="292"/>
      <c r="U659" s="292"/>
      <c r="V659" s="292"/>
      <c r="W659" s="292"/>
      <c r="X659" s="294"/>
      <c r="Y659" s="294" t="s">
        <v>1791</v>
      </c>
    </row>
    <row r="660" spans="1:25" ht="51" x14ac:dyDescent="0.25">
      <c r="A660" s="97">
        <f t="shared" si="11"/>
        <v>659</v>
      </c>
      <c r="B660" s="191"/>
      <c r="C660" s="191" t="s">
        <v>1652</v>
      </c>
      <c r="D660" s="294" t="s">
        <v>1787</v>
      </c>
      <c r="E660" s="259" t="s">
        <v>7896</v>
      </c>
      <c r="F660" s="265" t="s">
        <v>2343</v>
      </c>
      <c r="G660" s="294" t="s">
        <v>8063</v>
      </c>
      <c r="H660" s="294"/>
      <c r="I660" s="294"/>
      <c r="J660" s="294" t="s">
        <v>7879</v>
      </c>
      <c r="K660" s="132" t="s">
        <v>2064</v>
      </c>
      <c r="L660" s="132"/>
      <c r="M660" s="294" t="s">
        <v>2344</v>
      </c>
      <c r="N660" s="294"/>
      <c r="O660" s="294">
        <v>30.3</v>
      </c>
      <c r="P660" s="300"/>
      <c r="Q660" s="292">
        <v>675811.2</v>
      </c>
      <c r="R660" s="292"/>
      <c r="S660" s="292"/>
      <c r="T660" s="292"/>
      <c r="U660" s="292"/>
      <c r="V660" s="292"/>
      <c r="W660" s="292"/>
      <c r="X660" s="294"/>
      <c r="Y660" s="294" t="s">
        <v>1791</v>
      </c>
    </row>
    <row r="661" spans="1:25" ht="51" x14ac:dyDescent="0.25">
      <c r="A661" s="97">
        <f t="shared" si="11"/>
        <v>660</v>
      </c>
      <c r="B661" s="191"/>
      <c r="C661" s="191" t="s">
        <v>1652</v>
      </c>
      <c r="D661" s="294" t="s">
        <v>1787</v>
      </c>
      <c r="E661" s="259" t="s">
        <v>7896</v>
      </c>
      <c r="F661" s="265" t="s">
        <v>2345</v>
      </c>
      <c r="G661" s="258" t="s">
        <v>3958</v>
      </c>
      <c r="H661" s="258"/>
      <c r="I661" s="258"/>
      <c r="J661" s="294" t="s">
        <v>7879</v>
      </c>
      <c r="K661" s="132" t="s">
        <v>2064</v>
      </c>
      <c r="L661" s="132"/>
      <c r="M661" s="294" t="s">
        <v>4185</v>
      </c>
      <c r="N661" s="294"/>
      <c r="O661" s="294">
        <v>38.9</v>
      </c>
      <c r="P661" s="300"/>
      <c r="Q661" s="292">
        <v>867625.6</v>
      </c>
      <c r="R661" s="292"/>
      <c r="S661" s="292"/>
      <c r="T661" s="292"/>
      <c r="U661" s="292"/>
      <c r="V661" s="292"/>
      <c r="W661" s="292"/>
      <c r="X661" s="294"/>
      <c r="Y661" s="294" t="s">
        <v>1791</v>
      </c>
    </row>
    <row r="662" spans="1:25" ht="51" x14ac:dyDescent="0.25">
      <c r="A662" s="97">
        <f t="shared" si="11"/>
        <v>661</v>
      </c>
      <c r="B662" s="191"/>
      <c r="C662" s="191" t="s">
        <v>1652</v>
      </c>
      <c r="D662" s="294" t="s">
        <v>1787</v>
      </c>
      <c r="E662" s="259" t="s">
        <v>7896</v>
      </c>
      <c r="F662" s="265" t="s">
        <v>2346</v>
      </c>
      <c r="G662" s="294" t="s">
        <v>2348</v>
      </c>
      <c r="H662" s="294"/>
      <c r="I662" s="294"/>
      <c r="J662" s="294" t="s">
        <v>7879</v>
      </c>
      <c r="K662" s="132" t="s">
        <v>2226</v>
      </c>
      <c r="L662" s="132"/>
      <c r="M662" s="294" t="s">
        <v>2347</v>
      </c>
      <c r="N662" s="294"/>
      <c r="O662" s="294">
        <v>30.5</v>
      </c>
      <c r="P662" s="300"/>
      <c r="Q662" s="292">
        <v>640469.5</v>
      </c>
      <c r="R662" s="292"/>
      <c r="S662" s="292"/>
      <c r="T662" s="292"/>
      <c r="U662" s="292"/>
      <c r="V662" s="292"/>
      <c r="W662" s="292"/>
      <c r="X662" s="294"/>
      <c r="Y662" s="294" t="s">
        <v>1791</v>
      </c>
    </row>
    <row r="663" spans="1:25" ht="51" x14ac:dyDescent="0.25">
      <c r="A663" s="97">
        <f t="shared" si="11"/>
        <v>662</v>
      </c>
      <c r="B663" s="191"/>
      <c r="C663" s="191" t="s">
        <v>1652</v>
      </c>
      <c r="D663" s="294" t="s">
        <v>1787</v>
      </c>
      <c r="E663" s="259" t="s">
        <v>7896</v>
      </c>
      <c r="F663" s="265" t="s">
        <v>2349</v>
      </c>
      <c r="G663" s="294" t="s">
        <v>3959</v>
      </c>
      <c r="H663" s="294"/>
      <c r="I663" s="294"/>
      <c r="J663" s="294" t="s">
        <v>7879</v>
      </c>
      <c r="K663" s="132" t="s">
        <v>1989</v>
      </c>
      <c r="L663" s="132"/>
      <c r="M663" s="294" t="s">
        <v>4186</v>
      </c>
      <c r="N663" s="294"/>
      <c r="O663" s="294">
        <v>46.6</v>
      </c>
      <c r="P663" s="300"/>
      <c r="Q663" s="292">
        <v>675685</v>
      </c>
      <c r="R663" s="292"/>
      <c r="S663" s="292"/>
      <c r="T663" s="292"/>
      <c r="U663" s="292"/>
      <c r="V663" s="292"/>
      <c r="W663" s="292"/>
      <c r="X663" s="294"/>
      <c r="Y663" s="294" t="s">
        <v>1791</v>
      </c>
    </row>
    <row r="664" spans="1:25" ht="51" x14ac:dyDescent="0.25">
      <c r="A664" s="97">
        <f t="shared" si="11"/>
        <v>663</v>
      </c>
      <c r="B664" s="191"/>
      <c r="C664" s="191" t="s">
        <v>1652</v>
      </c>
      <c r="D664" s="294" t="s">
        <v>1787</v>
      </c>
      <c r="E664" s="259" t="s">
        <v>7896</v>
      </c>
      <c r="F664" s="279" t="s">
        <v>2350</v>
      </c>
      <c r="G664" s="294" t="s">
        <v>8064</v>
      </c>
      <c r="H664" s="294"/>
      <c r="I664" s="294"/>
      <c r="J664" s="294" t="s">
        <v>7879</v>
      </c>
      <c r="K664" s="132" t="s">
        <v>2064</v>
      </c>
      <c r="L664" s="132"/>
      <c r="M664" s="294" t="s">
        <v>8065</v>
      </c>
      <c r="N664" s="294"/>
      <c r="O664" s="294">
        <v>30.7</v>
      </c>
      <c r="P664" s="300"/>
      <c r="Q664" s="292">
        <v>684732.8</v>
      </c>
      <c r="R664" s="292"/>
      <c r="S664" s="292"/>
      <c r="T664" s="292"/>
      <c r="U664" s="292"/>
      <c r="V664" s="292"/>
      <c r="W664" s="292"/>
      <c r="X664" s="294"/>
      <c r="Y664" s="294" t="s">
        <v>1791</v>
      </c>
    </row>
    <row r="665" spans="1:25" ht="51" x14ac:dyDescent="0.25">
      <c r="A665" s="97">
        <f t="shared" si="11"/>
        <v>664</v>
      </c>
      <c r="B665" s="191"/>
      <c r="C665" s="191" t="s">
        <v>1652</v>
      </c>
      <c r="D665" s="294" t="s">
        <v>1787</v>
      </c>
      <c r="E665" s="259" t="s">
        <v>7896</v>
      </c>
      <c r="F665" s="279" t="s">
        <v>2351</v>
      </c>
      <c r="G665" s="294" t="s">
        <v>2352</v>
      </c>
      <c r="H665" s="294"/>
      <c r="I665" s="294"/>
      <c r="J665" s="294" t="s">
        <v>7879</v>
      </c>
      <c r="K665" s="132" t="s">
        <v>2226</v>
      </c>
      <c r="L665" s="132"/>
      <c r="M665" s="294" t="s">
        <v>3824</v>
      </c>
      <c r="N665" s="294"/>
      <c r="O665" s="294">
        <v>48.7</v>
      </c>
      <c r="P665" s="300"/>
      <c r="Q665" s="292">
        <v>1022651.3</v>
      </c>
      <c r="R665" s="292"/>
      <c r="S665" s="292"/>
      <c r="T665" s="292"/>
      <c r="U665" s="292"/>
      <c r="V665" s="292"/>
      <c r="W665" s="292"/>
      <c r="X665" s="294"/>
      <c r="Y665" s="294" t="s">
        <v>1791</v>
      </c>
    </row>
    <row r="666" spans="1:25" ht="51" x14ac:dyDescent="0.25">
      <c r="A666" s="97">
        <f t="shared" si="11"/>
        <v>665</v>
      </c>
      <c r="B666" s="191"/>
      <c r="C666" s="191" t="s">
        <v>1652</v>
      </c>
      <c r="D666" s="294" t="s">
        <v>1787</v>
      </c>
      <c r="E666" s="259" t="s">
        <v>7896</v>
      </c>
      <c r="F666" s="279" t="s">
        <v>2353</v>
      </c>
      <c r="G666" s="294" t="s">
        <v>2355</v>
      </c>
      <c r="H666" s="294"/>
      <c r="I666" s="294"/>
      <c r="J666" s="294" t="s">
        <v>7879</v>
      </c>
      <c r="K666" s="132" t="s">
        <v>2312</v>
      </c>
      <c r="L666" s="132"/>
      <c r="M666" s="294" t="s">
        <v>2354</v>
      </c>
      <c r="N666" s="294"/>
      <c r="O666" s="294">
        <v>48.3</v>
      </c>
      <c r="P666" s="300"/>
      <c r="Q666" s="292">
        <v>1077283.2</v>
      </c>
      <c r="R666" s="292"/>
      <c r="S666" s="292"/>
      <c r="T666" s="292"/>
      <c r="U666" s="292"/>
      <c r="V666" s="292"/>
      <c r="W666" s="292"/>
      <c r="X666" s="294"/>
      <c r="Y666" s="294" t="s">
        <v>1791</v>
      </c>
    </row>
    <row r="667" spans="1:25" ht="51" x14ac:dyDescent="0.25">
      <c r="A667" s="97">
        <f t="shared" si="11"/>
        <v>666</v>
      </c>
      <c r="B667" s="191"/>
      <c r="C667" s="191" t="s">
        <v>1652</v>
      </c>
      <c r="D667" s="294" t="s">
        <v>1787</v>
      </c>
      <c r="E667" s="259" t="s">
        <v>7896</v>
      </c>
      <c r="F667" s="279" t="s">
        <v>2356</v>
      </c>
      <c r="G667" s="294" t="s">
        <v>2357</v>
      </c>
      <c r="H667" s="294"/>
      <c r="I667" s="294"/>
      <c r="J667" s="294" t="s">
        <v>7879</v>
      </c>
      <c r="K667" s="132" t="s">
        <v>2312</v>
      </c>
      <c r="L667" s="132"/>
      <c r="M667" s="294" t="s">
        <v>2332</v>
      </c>
      <c r="N667" s="294"/>
      <c r="O667" s="294">
        <v>45.5</v>
      </c>
      <c r="P667" s="300"/>
      <c r="Q667" s="292">
        <v>1014832</v>
      </c>
      <c r="R667" s="292"/>
      <c r="S667" s="292"/>
      <c r="T667" s="292"/>
      <c r="U667" s="292"/>
      <c r="V667" s="292"/>
      <c r="W667" s="292"/>
      <c r="X667" s="294"/>
      <c r="Y667" s="294" t="s">
        <v>1791</v>
      </c>
    </row>
    <row r="668" spans="1:25" ht="51" x14ac:dyDescent="0.25">
      <c r="A668" s="97">
        <f t="shared" si="11"/>
        <v>667</v>
      </c>
      <c r="B668" s="191"/>
      <c r="C668" s="191" t="s">
        <v>1652</v>
      </c>
      <c r="D668" s="294" t="s">
        <v>1787</v>
      </c>
      <c r="E668" s="259" t="s">
        <v>7896</v>
      </c>
      <c r="F668" s="279" t="s">
        <v>2358</v>
      </c>
      <c r="G668" s="294" t="s">
        <v>2360</v>
      </c>
      <c r="H668" s="294"/>
      <c r="I668" s="294"/>
      <c r="J668" s="294" t="s">
        <v>7879</v>
      </c>
      <c r="K668" s="132" t="s">
        <v>2064</v>
      </c>
      <c r="L668" s="132"/>
      <c r="M668" s="294" t="s">
        <v>2359</v>
      </c>
      <c r="N668" s="294"/>
      <c r="O668" s="294">
        <v>31</v>
      </c>
      <c r="P668" s="300"/>
      <c r="Q668" s="292">
        <v>691424</v>
      </c>
      <c r="R668" s="292"/>
      <c r="S668" s="292"/>
      <c r="T668" s="292"/>
      <c r="U668" s="292"/>
      <c r="V668" s="292"/>
      <c r="W668" s="292"/>
      <c r="X668" s="294"/>
      <c r="Y668" s="294" t="s">
        <v>1791</v>
      </c>
    </row>
    <row r="669" spans="1:25" ht="51" x14ac:dyDescent="0.25">
      <c r="A669" s="97">
        <f t="shared" si="11"/>
        <v>668</v>
      </c>
      <c r="B669" s="191"/>
      <c r="C669" s="191" t="s">
        <v>1652</v>
      </c>
      <c r="D669" s="294" t="s">
        <v>1787</v>
      </c>
      <c r="E669" s="259" t="s">
        <v>7896</v>
      </c>
      <c r="F669" s="279" t="s">
        <v>2361</v>
      </c>
      <c r="G669" s="294" t="s">
        <v>2362</v>
      </c>
      <c r="H669" s="294"/>
      <c r="I669" s="294"/>
      <c r="J669" s="294" t="s">
        <v>7879</v>
      </c>
      <c r="K669" s="132" t="s">
        <v>2312</v>
      </c>
      <c r="L669" s="132"/>
      <c r="M669" s="294" t="s">
        <v>4187</v>
      </c>
      <c r="N669" s="294"/>
      <c r="O669" s="294">
        <v>43.7</v>
      </c>
      <c r="P669" s="300"/>
      <c r="Q669" s="292">
        <v>974684.8</v>
      </c>
      <c r="R669" s="292"/>
      <c r="S669" s="292"/>
      <c r="T669" s="292"/>
      <c r="U669" s="292"/>
      <c r="V669" s="292"/>
      <c r="W669" s="292"/>
      <c r="X669" s="294"/>
      <c r="Y669" s="294" t="s">
        <v>1791</v>
      </c>
    </row>
    <row r="670" spans="1:25" ht="51" x14ac:dyDescent="0.25">
      <c r="A670" s="97">
        <f t="shared" ref="A670:A733" si="12">A669+1</f>
        <v>669</v>
      </c>
      <c r="B670" s="191"/>
      <c r="C670" s="191" t="s">
        <v>1652</v>
      </c>
      <c r="D670" s="294" t="s">
        <v>1787</v>
      </c>
      <c r="E670" s="259" t="s">
        <v>7896</v>
      </c>
      <c r="F670" s="279" t="s">
        <v>2363</v>
      </c>
      <c r="G670" s="294" t="s">
        <v>8066</v>
      </c>
      <c r="H670" s="294"/>
      <c r="I670" s="294"/>
      <c r="J670" s="294" t="s">
        <v>7879</v>
      </c>
      <c r="K670" s="132" t="s">
        <v>2312</v>
      </c>
      <c r="L670" s="132"/>
      <c r="M670" s="294" t="s">
        <v>8067</v>
      </c>
      <c r="N670" s="294"/>
      <c r="O670" s="294">
        <v>46.9</v>
      </c>
      <c r="P670" s="300"/>
      <c r="Q670" s="292">
        <v>1046057.6</v>
      </c>
      <c r="R670" s="292"/>
      <c r="S670" s="292"/>
      <c r="T670" s="292"/>
      <c r="U670" s="292"/>
      <c r="V670" s="292"/>
      <c r="W670" s="292"/>
      <c r="X670" s="294"/>
      <c r="Y670" s="294" t="s">
        <v>1791</v>
      </c>
    </row>
    <row r="671" spans="1:25" ht="51" x14ac:dyDescent="0.25">
      <c r="A671" s="97">
        <f t="shared" si="12"/>
        <v>670</v>
      </c>
      <c r="B671" s="191"/>
      <c r="C671" s="191" t="s">
        <v>1652</v>
      </c>
      <c r="D671" s="294" t="s">
        <v>1787</v>
      </c>
      <c r="E671" s="259" t="s">
        <v>7896</v>
      </c>
      <c r="F671" s="279" t="s">
        <v>2368</v>
      </c>
      <c r="G671" s="294" t="s">
        <v>4361</v>
      </c>
      <c r="H671" s="294"/>
      <c r="I671" s="294"/>
      <c r="J671" s="294" t="s">
        <v>7879</v>
      </c>
      <c r="K671" s="132" t="s">
        <v>2367</v>
      </c>
      <c r="L671" s="132"/>
      <c r="M671" s="294" t="s">
        <v>2369</v>
      </c>
      <c r="N671" s="294"/>
      <c r="O671" s="294">
        <v>74.2</v>
      </c>
      <c r="P671" s="300"/>
      <c r="Q671" s="292">
        <v>760550</v>
      </c>
      <c r="R671" s="292"/>
      <c r="S671" s="292"/>
      <c r="T671" s="292"/>
      <c r="U671" s="292"/>
      <c r="V671" s="292"/>
      <c r="W671" s="292"/>
      <c r="X671" s="294"/>
      <c r="Y671" s="294" t="s">
        <v>1791</v>
      </c>
    </row>
    <row r="672" spans="1:25" ht="114.75" x14ac:dyDescent="0.25">
      <c r="A672" s="97">
        <f t="shared" si="12"/>
        <v>671</v>
      </c>
      <c r="B672" s="191"/>
      <c r="C672" s="191" t="s">
        <v>1652</v>
      </c>
      <c r="D672" s="294" t="s">
        <v>1808</v>
      </c>
      <c r="E672" s="259" t="s">
        <v>7896</v>
      </c>
      <c r="F672" s="265" t="s">
        <v>2385</v>
      </c>
      <c r="G672" s="294" t="s">
        <v>8068</v>
      </c>
      <c r="H672" s="294"/>
      <c r="I672" s="294"/>
      <c r="J672" s="294" t="s">
        <v>7879</v>
      </c>
      <c r="K672" s="132" t="s">
        <v>1809</v>
      </c>
      <c r="L672" s="132"/>
      <c r="M672" s="294" t="s">
        <v>8069</v>
      </c>
      <c r="N672" s="294"/>
      <c r="O672" s="60">
        <v>32.9</v>
      </c>
      <c r="P672" s="300"/>
      <c r="Q672" s="292">
        <v>79700</v>
      </c>
      <c r="R672" s="292"/>
      <c r="S672" s="292"/>
      <c r="T672" s="292"/>
      <c r="U672" s="292"/>
      <c r="V672" s="292"/>
      <c r="W672" s="292"/>
      <c r="X672" s="294"/>
      <c r="Y672" s="294" t="s">
        <v>1791</v>
      </c>
    </row>
    <row r="673" spans="1:25" ht="51" x14ac:dyDescent="0.25">
      <c r="A673" s="97">
        <f t="shared" si="12"/>
        <v>672</v>
      </c>
      <c r="B673" s="191"/>
      <c r="C673" s="191" t="s">
        <v>1652</v>
      </c>
      <c r="D673" s="294" t="s">
        <v>1787</v>
      </c>
      <c r="E673" s="259" t="s">
        <v>7896</v>
      </c>
      <c r="F673" s="265" t="s">
        <v>2399</v>
      </c>
      <c r="G673" s="294" t="s">
        <v>2401</v>
      </c>
      <c r="H673" s="294"/>
      <c r="I673" s="294"/>
      <c r="J673" s="294" t="s">
        <v>7879</v>
      </c>
      <c r="K673" s="132" t="s">
        <v>2064</v>
      </c>
      <c r="L673" s="132"/>
      <c r="M673" s="294" t="s">
        <v>2400</v>
      </c>
      <c r="N673" s="294"/>
      <c r="O673" s="294">
        <v>54.6</v>
      </c>
      <c r="P673" s="300"/>
      <c r="Q673" s="292">
        <v>1217798.3999999999</v>
      </c>
      <c r="R673" s="292"/>
      <c r="S673" s="292"/>
      <c r="T673" s="292"/>
      <c r="U673" s="292"/>
      <c r="V673" s="292"/>
      <c r="W673" s="292"/>
      <c r="X673" s="294"/>
      <c r="Y673" s="294" t="s">
        <v>1791</v>
      </c>
    </row>
    <row r="674" spans="1:25" ht="51" x14ac:dyDescent="0.25">
      <c r="A674" s="97">
        <f t="shared" si="12"/>
        <v>673</v>
      </c>
      <c r="B674" s="191"/>
      <c r="C674" s="191" t="s">
        <v>1652</v>
      </c>
      <c r="D674" s="294" t="s">
        <v>1787</v>
      </c>
      <c r="E674" s="259" t="s">
        <v>7896</v>
      </c>
      <c r="F674" s="265" t="s">
        <v>2402</v>
      </c>
      <c r="G674" s="294" t="s">
        <v>2404</v>
      </c>
      <c r="H674" s="294"/>
      <c r="I674" s="294"/>
      <c r="J674" s="294" t="s">
        <v>7879</v>
      </c>
      <c r="K674" s="132" t="s">
        <v>2064</v>
      </c>
      <c r="L674" s="132"/>
      <c r="M674" s="294" t="s">
        <v>2403</v>
      </c>
      <c r="N674" s="294"/>
      <c r="O674" s="294">
        <v>54.5</v>
      </c>
      <c r="P674" s="300"/>
      <c r="Q674" s="292">
        <v>1215568</v>
      </c>
      <c r="R674" s="292"/>
      <c r="S674" s="292"/>
      <c r="T674" s="292"/>
      <c r="U674" s="292"/>
      <c r="V674" s="292"/>
      <c r="W674" s="292"/>
      <c r="X674" s="294"/>
      <c r="Y674" s="294" t="s">
        <v>1791</v>
      </c>
    </row>
    <row r="675" spans="1:25" ht="114.75" x14ac:dyDescent="0.25">
      <c r="A675" s="97">
        <f t="shared" si="12"/>
        <v>674</v>
      </c>
      <c r="B675" s="191"/>
      <c r="C675" s="191" t="s">
        <v>1652</v>
      </c>
      <c r="D675" s="294" t="s">
        <v>1808</v>
      </c>
      <c r="E675" s="259" t="s">
        <v>7896</v>
      </c>
      <c r="F675" s="265" t="s">
        <v>2480</v>
      </c>
      <c r="G675" s="294" t="s">
        <v>8071</v>
      </c>
      <c r="H675" s="294"/>
      <c r="I675" s="294"/>
      <c r="J675" s="294" t="s">
        <v>7879</v>
      </c>
      <c r="K675" s="132" t="s">
        <v>1809</v>
      </c>
      <c r="L675" s="132"/>
      <c r="M675" s="294" t="s">
        <v>8070</v>
      </c>
      <c r="N675" s="294"/>
      <c r="O675" s="60">
        <v>44.2</v>
      </c>
      <c r="P675" s="300"/>
      <c r="Q675" s="292">
        <v>81200</v>
      </c>
      <c r="R675" s="292"/>
      <c r="S675" s="292"/>
      <c r="T675" s="292"/>
      <c r="U675" s="292"/>
      <c r="V675" s="292"/>
      <c r="W675" s="292"/>
      <c r="X675" s="294"/>
      <c r="Y675" s="294" t="s">
        <v>1791</v>
      </c>
    </row>
    <row r="676" spans="1:25" ht="114.75" x14ac:dyDescent="0.25">
      <c r="A676" s="97">
        <f t="shared" si="12"/>
        <v>675</v>
      </c>
      <c r="B676" s="191"/>
      <c r="C676" s="191" t="s">
        <v>1652</v>
      </c>
      <c r="D676" s="294" t="s">
        <v>1808</v>
      </c>
      <c r="E676" s="259" t="s">
        <v>7896</v>
      </c>
      <c r="F676" s="265" t="s">
        <v>2481</v>
      </c>
      <c r="G676" s="294"/>
      <c r="H676" s="294"/>
      <c r="I676" s="294"/>
      <c r="J676" s="294" t="s">
        <v>7879</v>
      </c>
      <c r="K676" s="132" t="s">
        <v>1809</v>
      </c>
      <c r="L676" s="132"/>
      <c r="M676" s="294"/>
      <c r="N676" s="294"/>
      <c r="O676" s="60">
        <v>43.1</v>
      </c>
      <c r="P676" s="300"/>
      <c r="Q676" s="292">
        <v>104100</v>
      </c>
      <c r="R676" s="292"/>
      <c r="S676" s="292"/>
      <c r="T676" s="292"/>
      <c r="U676" s="292"/>
      <c r="V676" s="292"/>
      <c r="W676" s="292"/>
      <c r="X676" s="294"/>
      <c r="Y676" s="294" t="s">
        <v>1791</v>
      </c>
    </row>
    <row r="677" spans="1:25" ht="51" x14ac:dyDescent="0.25">
      <c r="A677" s="97">
        <f t="shared" si="12"/>
        <v>676</v>
      </c>
      <c r="B677" s="191"/>
      <c r="C677" s="191" t="s">
        <v>1652</v>
      </c>
      <c r="D677" s="294" t="s">
        <v>1787</v>
      </c>
      <c r="E677" s="259" t="s">
        <v>7896</v>
      </c>
      <c r="F677" s="265" t="s">
        <v>2482</v>
      </c>
      <c r="G677" s="294" t="s">
        <v>2484</v>
      </c>
      <c r="H677" s="294"/>
      <c r="I677" s="294"/>
      <c r="J677" s="294" t="s">
        <v>7879</v>
      </c>
      <c r="K677" s="132" t="s">
        <v>2064</v>
      </c>
      <c r="L677" s="132"/>
      <c r="M677" s="294" t="s">
        <v>2483</v>
      </c>
      <c r="N677" s="294"/>
      <c r="O677" s="294">
        <v>34.9</v>
      </c>
      <c r="P677" s="300"/>
      <c r="Q677" s="292">
        <v>778409.6</v>
      </c>
      <c r="R677" s="292"/>
      <c r="S677" s="292"/>
      <c r="T677" s="292"/>
      <c r="U677" s="292"/>
      <c r="V677" s="292"/>
      <c r="W677" s="292"/>
      <c r="X677" s="294"/>
      <c r="Y677" s="294" t="s">
        <v>1791</v>
      </c>
    </row>
    <row r="678" spans="1:25" ht="51" x14ac:dyDescent="0.25">
      <c r="A678" s="97">
        <f t="shared" si="12"/>
        <v>677</v>
      </c>
      <c r="B678" s="191"/>
      <c r="C678" s="191" t="s">
        <v>1652</v>
      </c>
      <c r="D678" s="294" t="s">
        <v>1787</v>
      </c>
      <c r="E678" s="259" t="s">
        <v>7896</v>
      </c>
      <c r="F678" s="265" t="s">
        <v>2485</v>
      </c>
      <c r="G678" s="294" t="s">
        <v>2487</v>
      </c>
      <c r="H678" s="294"/>
      <c r="I678" s="294"/>
      <c r="J678" s="294" t="s">
        <v>7879</v>
      </c>
      <c r="K678" s="132" t="s">
        <v>2064</v>
      </c>
      <c r="L678" s="132"/>
      <c r="M678" s="294" t="s">
        <v>2486</v>
      </c>
      <c r="N678" s="294"/>
      <c r="O678" s="294">
        <v>43.1</v>
      </c>
      <c r="P678" s="300"/>
      <c r="Q678" s="292">
        <v>961302.4</v>
      </c>
      <c r="R678" s="292"/>
      <c r="S678" s="292"/>
      <c r="T678" s="292"/>
      <c r="U678" s="292"/>
      <c r="V678" s="292"/>
      <c r="W678" s="292"/>
      <c r="X678" s="294"/>
      <c r="Y678" s="294" t="s">
        <v>1791</v>
      </c>
    </row>
    <row r="679" spans="1:25" ht="51" x14ac:dyDescent="0.25">
      <c r="A679" s="97">
        <f t="shared" si="12"/>
        <v>678</v>
      </c>
      <c r="B679" s="191"/>
      <c r="C679" s="191" t="s">
        <v>1652</v>
      </c>
      <c r="D679" s="294" t="s">
        <v>1787</v>
      </c>
      <c r="E679" s="259" t="s">
        <v>7896</v>
      </c>
      <c r="F679" s="265" t="s">
        <v>2488</v>
      </c>
      <c r="G679" s="294"/>
      <c r="H679" s="294"/>
      <c r="I679" s="294"/>
      <c r="J679" s="294" t="s">
        <v>7879</v>
      </c>
      <c r="K679" s="132" t="s">
        <v>2064</v>
      </c>
      <c r="L679" s="132"/>
      <c r="M679" s="294"/>
      <c r="N679" s="294"/>
      <c r="O679" s="294">
        <v>43.3</v>
      </c>
      <c r="P679" s="300"/>
      <c r="Q679" s="292">
        <v>965763.2</v>
      </c>
      <c r="R679" s="292"/>
      <c r="S679" s="292"/>
      <c r="T679" s="292"/>
      <c r="U679" s="292"/>
      <c r="V679" s="292"/>
      <c r="W679" s="292"/>
      <c r="X679" s="294"/>
      <c r="Y679" s="294" t="s">
        <v>1791</v>
      </c>
    </row>
    <row r="680" spans="1:25" ht="114.75" x14ac:dyDescent="0.25">
      <c r="A680" s="97">
        <f t="shared" si="12"/>
        <v>679</v>
      </c>
      <c r="B680" s="191"/>
      <c r="C680" s="191" t="s">
        <v>1652</v>
      </c>
      <c r="D680" s="294" t="s">
        <v>1808</v>
      </c>
      <c r="E680" s="259" t="s">
        <v>7896</v>
      </c>
      <c r="F680" s="265" t="s">
        <v>2491</v>
      </c>
      <c r="G680" s="294" t="s">
        <v>2493</v>
      </c>
      <c r="H680" s="294"/>
      <c r="I680" s="294"/>
      <c r="J680" s="294" t="s">
        <v>7879</v>
      </c>
      <c r="K680" s="132" t="s">
        <v>1809</v>
      </c>
      <c r="L680" s="132"/>
      <c r="M680" s="294" t="s">
        <v>2492</v>
      </c>
      <c r="N680" s="294"/>
      <c r="O680" s="60">
        <v>67.400000000000006</v>
      </c>
      <c r="P680" s="300"/>
      <c r="Q680" s="292">
        <v>175700</v>
      </c>
      <c r="R680" s="292"/>
      <c r="S680" s="292"/>
      <c r="T680" s="292"/>
      <c r="U680" s="292"/>
      <c r="V680" s="292"/>
      <c r="W680" s="292"/>
      <c r="X680" s="294"/>
      <c r="Y680" s="294" t="s">
        <v>1791</v>
      </c>
    </row>
    <row r="681" spans="1:25" ht="51" x14ac:dyDescent="0.25">
      <c r="A681" s="97">
        <f t="shared" si="12"/>
        <v>680</v>
      </c>
      <c r="B681" s="191"/>
      <c r="C681" s="191" t="s">
        <v>1652</v>
      </c>
      <c r="D681" s="294" t="s">
        <v>1787</v>
      </c>
      <c r="E681" s="259" t="s">
        <v>7896</v>
      </c>
      <c r="F681" s="265" t="s">
        <v>2495</v>
      </c>
      <c r="G681" s="294" t="s">
        <v>2497</v>
      </c>
      <c r="H681" s="294"/>
      <c r="I681" s="294"/>
      <c r="J681" s="294" t="s">
        <v>7879</v>
      </c>
      <c r="K681" s="132" t="s">
        <v>2494</v>
      </c>
      <c r="L681" s="132"/>
      <c r="M681" s="294" t="s">
        <v>2496</v>
      </c>
      <c r="N681" s="294"/>
      <c r="O681" s="294">
        <v>66.400000000000006</v>
      </c>
      <c r="P681" s="300"/>
      <c r="Q681" s="292">
        <v>1231720</v>
      </c>
      <c r="R681" s="292"/>
      <c r="S681" s="292"/>
      <c r="T681" s="292"/>
      <c r="U681" s="292"/>
      <c r="V681" s="292"/>
      <c r="W681" s="292"/>
      <c r="X681" s="294"/>
      <c r="Y681" s="294" t="s">
        <v>1791</v>
      </c>
    </row>
    <row r="682" spans="1:25" ht="51" x14ac:dyDescent="0.25">
      <c r="A682" s="97">
        <f t="shared" si="12"/>
        <v>681</v>
      </c>
      <c r="B682" s="191"/>
      <c r="C682" s="191" t="s">
        <v>1652</v>
      </c>
      <c r="D682" s="294" t="s">
        <v>1787</v>
      </c>
      <c r="E682" s="259" t="s">
        <v>7896</v>
      </c>
      <c r="F682" s="265" t="s">
        <v>2535</v>
      </c>
      <c r="G682" s="294" t="s">
        <v>8073</v>
      </c>
      <c r="H682" s="294"/>
      <c r="I682" s="294"/>
      <c r="J682" s="294" t="s">
        <v>7879</v>
      </c>
      <c r="K682" s="132" t="s">
        <v>2064</v>
      </c>
      <c r="L682" s="132"/>
      <c r="M682" s="294" t="s">
        <v>8072</v>
      </c>
      <c r="N682" s="294"/>
      <c r="O682" s="294">
        <v>106.7</v>
      </c>
      <c r="P682" s="300"/>
      <c r="Q682" s="292">
        <v>2379836.7999999998</v>
      </c>
      <c r="R682" s="292"/>
      <c r="S682" s="292"/>
      <c r="T682" s="292"/>
      <c r="U682" s="292"/>
      <c r="V682" s="292"/>
      <c r="W682" s="292"/>
      <c r="X682" s="294"/>
      <c r="Y682" s="294" t="s">
        <v>1791</v>
      </c>
    </row>
    <row r="683" spans="1:25" ht="51" x14ac:dyDescent="0.25">
      <c r="A683" s="97">
        <f t="shared" si="12"/>
        <v>682</v>
      </c>
      <c r="B683" s="191"/>
      <c r="C683" s="191" t="s">
        <v>1652</v>
      </c>
      <c r="D683" s="294" t="s">
        <v>1787</v>
      </c>
      <c r="E683" s="259" t="s">
        <v>7896</v>
      </c>
      <c r="F683" s="265" t="s">
        <v>2562</v>
      </c>
      <c r="G683" s="294" t="s">
        <v>2564</v>
      </c>
      <c r="H683" s="294"/>
      <c r="I683" s="294"/>
      <c r="J683" s="294" t="s">
        <v>7879</v>
      </c>
      <c r="K683" s="132" t="s">
        <v>2494</v>
      </c>
      <c r="L683" s="132"/>
      <c r="M683" s="294" t="s">
        <v>2563</v>
      </c>
      <c r="N683" s="294"/>
      <c r="O683" s="294">
        <v>94.1</v>
      </c>
      <c r="P683" s="300"/>
      <c r="Q683" s="292">
        <v>1745555</v>
      </c>
      <c r="R683" s="292"/>
      <c r="S683" s="292"/>
      <c r="T683" s="292"/>
      <c r="U683" s="292"/>
      <c r="V683" s="292"/>
      <c r="W683" s="292"/>
      <c r="X683" s="294"/>
      <c r="Y683" s="294" t="s">
        <v>1791</v>
      </c>
    </row>
    <row r="684" spans="1:25" ht="51" x14ac:dyDescent="0.25">
      <c r="A684" s="97">
        <f t="shared" si="12"/>
        <v>683</v>
      </c>
      <c r="B684" s="191"/>
      <c r="C684" s="191" t="s">
        <v>1652</v>
      </c>
      <c r="D684" s="294" t="s">
        <v>1787</v>
      </c>
      <c r="E684" s="259" t="s">
        <v>7896</v>
      </c>
      <c r="F684" s="265" t="s">
        <v>2565</v>
      </c>
      <c r="G684" s="294" t="s">
        <v>3966</v>
      </c>
      <c r="H684" s="294"/>
      <c r="I684" s="294"/>
      <c r="J684" s="294" t="s">
        <v>7879</v>
      </c>
      <c r="K684" s="132" t="s">
        <v>1989</v>
      </c>
      <c r="L684" s="132"/>
      <c r="M684" s="294" t="s">
        <v>4194</v>
      </c>
      <c r="N684" s="294"/>
      <c r="O684" s="294">
        <v>44.1</v>
      </c>
      <c r="P684" s="300"/>
      <c r="Q684" s="292">
        <v>1381985</v>
      </c>
      <c r="R684" s="292"/>
      <c r="S684" s="292"/>
      <c r="T684" s="292"/>
      <c r="U684" s="292"/>
      <c r="V684" s="292"/>
      <c r="W684" s="292"/>
      <c r="X684" s="294"/>
      <c r="Y684" s="294" t="s">
        <v>1791</v>
      </c>
    </row>
    <row r="685" spans="1:25" ht="51" x14ac:dyDescent="0.25">
      <c r="A685" s="97">
        <f t="shared" si="12"/>
        <v>684</v>
      </c>
      <c r="B685" s="191"/>
      <c r="C685" s="191" t="s">
        <v>1652</v>
      </c>
      <c r="D685" s="294" t="s">
        <v>1787</v>
      </c>
      <c r="E685" s="259" t="s">
        <v>7896</v>
      </c>
      <c r="F685" s="265" t="s">
        <v>2583</v>
      </c>
      <c r="G685" s="294" t="s">
        <v>2585</v>
      </c>
      <c r="H685" s="294"/>
      <c r="I685" s="294"/>
      <c r="J685" s="294" t="s">
        <v>7879</v>
      </c>
      <c r="K685" s="132" t="s">
        <v>2064</v>
      </c>
      <c r="L685" s="132"/>
      <c r="M685" s="294" t="s">
        <v>2584</v>
      </c>
      <c r="N685" s="294"/>
      <c r="O685" s="294">
        <v>46.6</v>
      </c>
      <c r="P685" s="300"/>
      <c r="Q685" s="292">
        <v>1039366.4</v>
      </c>
      <c r="R685" s="292"/>
      <c r="S685" s="292"/>
      <c r="T685" s="292"/>
      <c r="U685" s="292"/>
      <c r="V685" s="292"/>
      <c r="W685" s="292"/>
      <c r="X685" s="294"/>
      <c r="Y685" s="294" t="s">
        <v>1791</v>
      </c>
    </row>
    <row r="686" spans="1:25" ht="51" x14ac:dyDescent="0.25">
      <c r="A686" s="97">
        <f t="shared" si="12"/>
        <v>685</v>
      </c>
      <c r="B686" s="191"/>
      <c r="C686" s="191" t="s">
        <v>1652</v>
      </c>
      <c r="D686" s="294" t="s">
        <v>1787</v>
      </c>
      <c r="E686" s="259" t="s">
        <v>7896</v>
      </c>
      <c r="F686" s="265" t="s">
        <v>2586</v>
      </c>
      <c r="G686" s="294" t="s">
        <v>3967</v>
      </c>
      <c r="H686" s="294"/>
      <c r="I686" s="294"/>
      <c r="J686" s="294" t="s">
        <v>7879</v>
      </c>
      <c r="K686" s="132" t="s">
        <v>2226</v>
      </c>
      <c r="L686" s="132"/>
      <c r="M686" s="294" t="s">
        <v>4195</v>
      </c>
      <c r="N686" s="294"/>
      <c r="O686" s="294">
        <v>29.6</v>
      </c>
      <c r="P686" s="300"/>
      <c r="Q686" s="292">
        <v>621570.4</v>
      </c>
      <c r="R686" s="292"/>
      <c r="S686" s="292"/>
      <c r="T686" s="292"/>
      <c r="U686" s="292"/>
      <c r="V686" s="292"/>
      <c r="W686" s="292"/>
      <c r="X686" s="294"/>
      <c r="Y686" s="294" t="s">
        <v>1791</v>
      </c>
    </row>
    <row r="687" spans="1:25" ht="114.75" x14ac:dyDescent="0.25">
      <c r="A687" s="97">
        <f t="shared" si="12"/>
        <v>686</v>
      </c>
      <c r="B687" s="191"/>
      <c r="C687" s="191" t="s">
        <v>1652</v>
      </c>
      <c r="D687" s="294" t="s">
        <v>1808</v>
      </c>
      <c r="E687" s="259" t="s">
        <v>7896</v>
      </c>
      <c r="F687" s="279" t="s">
        <v>2587</v>
      </c>
      <c r="G687" s="294" t="s">
        <v>2589</v>
      </c>
      <c r="H687" s="294"/>
      <c r="I687" s="294"/>
      <c r="J687" s="294" t="s">
        <v>7879</v>
      </c>
      <c r="K687" s="132" t="s">
        <v>1809</v>
      </c>
      <c r="L687" s="132"/>
      <c r="M687" s="294" t="s">
        <v>2588</v>
      </c>
      <c r="N687" s="294"/>
      <c r="O687" s="294">
        <v>29.4</v>
      </c>
      <c r="P687" s="300"/>
      <c r="Q687" s="292">
        <v>72900</v>
      </c>
      <c r="R687" s="292"/>
      <c r="S687" s="292"/>
      <c r="T687" s="292"/>
      <c r="U687" s="292"/>
      <c r="V687" s="292"/>
      <c r="W687" s="292"/>
      <c r="X687" s="294"/>
      <c r="Y687" s="294" t="s">
        <v>1791</v>
      </c>
    </row>
    <row r="688" spans="1:25" ht="51" x14ac:dyDescent="0.25">
      <c r="A688" s="97">
        <f t="shared" si="12"/>
        <v>687</v>
      </c>
      <c r="B688" s="191"/>
      <c r="C688" s="191" t="s">
        <v>1652</v>
      </c>
      <c r="D688" s="294" t="s">
        <v>1787</v>
      </c>
      <c r="E688" s="259" t="s">
        <v>7896</v>
      </c>
      <c r="F688" s="265" t="s">
        <v>2590</v>
      </c>
      <c r="G688" s="294" t="s">
        <v>2592</v>
      </c>
      <c r="H688" s="294"/>
      <c r="I688" s="294"/>
      <c r="J688" s="294" t="s">
        <v>7879</v>
      </c>
      <c r="K688" s="132" t="s">
        <v>2312</v>
      </c>
      <c r="L688" s="132"/>
      <c r="M688" s="294" t="s">
        <v>2591</v>
      </c>
      <c r="N688" s="294"/>
      <c r="O688" s="294">
        <v>47.5</v>
      </c>
      <c r="P688" s="300"/>
      <c r="Q688" s="292">
        <v>1059440</v>
      </c>
      <c r="R688" s="292"/>
      <c r="S688" s="292"/>
      <c r="T688" s="292"/>
      <c r="U688" s="292"/>
      <c r="V688" s="292"/>
      <c r="W688" s="292"/>
      <c r="X688" s="294"/>
      <c r="Y688" s="294" t="s">
        <v>1791</v>
      </c>
    </row>
    <row r="689" spans="1:25" ht="51" x14ac:dyDescent="0.25">
      <c r="A689" s="97">
        <f t="shared" si="12"/>
        <v>688</v>
      </c>
      <c r="B689" s="191"/>
      <c r="C689" s="191" t="s">
        <v>1652</v>
      </c>
      <c r="D689" s="294" t="s">
        <v>1787</v>
      </c>
      <c r="E689" s="259" t="s">
        <v>7896</v>
      </c>
      <c r="F689" s="265" t="s">
        <v>2594</v>
      </c>
      <c r="G689" s="294" t="s">
        <v>3968</v>
      </c>
      <c r="H689" s="294"/>
      <c r="I689" s="294"/>
      <c r="J689" s="294" t="s">
        <v>7879</v>
      </c>
      <c r="K689" s="132" t="s">
        <v>2593</v>
      </c>
      <c r="L689" s="132"/>
      <c r="M689" s="294" t="s">
        <v>4196</v>
      </c>
      <c r="N689" s="294"/>
      <c r="O689" s="294">
        <v>46.7</v>
      </c>
      <c r="P689" s="300"/>
      <c r="Q689" s="292">
        <v>1103422.98</v>
      </c>
      <c r="R689" s="292"/>
      <c r="S689" s="292"/>
      <c r="T689" s="292"/>
      <c r="U689" s="292"/>
      <c r="V689" s="292"/>
      <c r="W689" s="292"/>
      <c r="X689" s="294"/>
      <c r="Y689" s="294" t="s">
        <v>1791</v>
      </c>
    </row>
    <row r="690" spans="1:25" ht="114.75" x14ac:dyDescent="0.25">
      <c r="A690" s="97">
        <f t="shared" si="12"/>
        <v>689</v>
      </c>
      <c r="B690" s="191"/>
      <c r="C690" s="191" t="s">
        <v>1652</v>
      </c>
      <c r="D690" s="294" t="s">
        <v>1808</v>
      </c>
      <c r="E690" s="259" t="s">
        <v>7896</v>
      </c>
      <c r="F690" s="265" t="s">
        <v>2595</v>
      </c>
      <c r="G690" s="294" t="s">
        <v>2597</v>
      </c>
      <c r="H690" s="294"/>
      <c r="I690" s="294"/>
      <c r="J690" s="294" t="s">
        <v>7879</v>
      </c>
      <c r="K690" s="132" t="s">
        <v>1809</v>
      </c>
      <c r="L690" s="132"/>
      <c r="M690" s="294" t="s">
        <v>2596</v>
      </c>
      <c r="N690" s="294"/>
      <c r="O690" s="294">
        <v>63.2</v>
      </c>
      <c r="P690" s="300"/>
      <c r="Q690" s="292">
        <v>136100</v>
      </c>
      <c r="R690" s="292"/>
      <c r="S690" s="292"/>
      <c r="T690" s="292"/>
      <c r="U690" s="292"/>
      <c r="V690" s="292"/>
      <c r="W690" s="292"/>
      <c r="X690" s="294"/>
      <c r="Y690" s="294" t="s">
        <v>1791</v>
      </c>
    </row>
    <row r="691" spans="1:25" ht="51" x14ac:dyDescent="0.25">
      <c r="A691" s="97">
        <f t="shared" si="12"/>
        <v>690</v>
      </c>
      <c r="B691" s="191"/>
      <c r="C691" s="191" t="s">
        <v>1652</v>
      </c>
      <c r="D691" s="294" t="s">
        <v>1787</v>
      </c>
      <c r="E691" s="259" t="s">
        <v>7896</v>
      </c>
      <c r="F691" s="265" t="s">
        <v>2599</v>
      </c>
      <c r="G691" s="294" t="s">
        <v>3969</v>
      </c>
      <c r="H691" s="294"/>
      <c r="I691" s="294"/>
      <c r="J691" s="294" t="s">
        <v>7879</v>
      </c>
      <c r="K691" s="132" t="s">
        <v>2598</v>
      </c>
      <c r="L691" s="132"/>
      <c r="M691" s="294" t="s">
        <v>4197</v>
      </c>
      <c r="N691" s="294"/>
      <c r="O691" s="292">
        <v>48.1</v>
      </c>
      <c r="P691" s="300"/>
      <c r="Q691" s="292">
        <v>3551421.7</v>
      </c>
      <c r="R691" s="292"/>
      <c r="S691" s="292"/>
      <c r="T691" s="292"/>
      <c r="U691" s="292"/>
      <c r="V691" s="292"/>
      <c r="W691" s="292"/>
      <c r="X691" s="294"/>
      <c r="Y691" s="294" t="s">
        <v>1807</v>
      </c>
    </row>
    <row r="692" spans="1:25" ht="51" x14ac:dyDescent="0.25">
      <c r="A692" s="97">
        <f t="shared" si="12"/>
        <v>691</v>
      </c>
      <c r="B692" s="191"/>
      <c r="C692" s="191" t="s">
        <v>1652</v>
      </c>
      <c r="D692" s="294" t="s">
        <v>1787</v>
      </c>
      <c r="E692" s="259" t="s">
        <v>7896</v>
      </c>
      <c r="F692" s="265" t="s">
        <v>2601</v>
      </c>
      <c r="G692" s="294" t="s">
        <v>2603</v>
      </c>
      <c r="H692" s="294"/>
      <c r="I692" s="294"/>
      <c r="J692" s="294" t="s">
        <v>7879</v>
      </c>
      <c r="K692" s="132" t="s">
        <v>2600</v>
      </c>
      <c r="L692" s="132"/>
      <c r="M692" s="294" t="s">
        <v>2602</v>
      </c>
      <c r="N692" s="294"/>
      <c r="O692" s="292">
        <v>47.5</v>
      </c>
      <c r="P692" s="300"/>
      <c r="Q692" s="292">
        <v>4816000</v>
      </c>
      <c r="R692" s="292"/>
      <c r="S692" s="292"/>
      <c r="T692" s="292"/>
      <c r="U692" s="292"/>
      <c r="V692" s="292"/>
      <c r="W692" s="292"/>
      <c r="X692" s="294"/>
      <c r="Y692" s="294" t="s">
        <v>1807</v>
      </c>
    </row>
    <row r="693" spans="1:25" ht="51" x14ac:dyDescent="0.25">
      <c r="A693" s="97">
        <f t="shared" si="12"/>
        <v>692</v>
      </c>
      <c r="B693" s="191"/>
      <c r="C693" s="191" t="s">
        <v>1652</v>
      </c>
      <c r="D693" s="294" t="s">
        <v>1787</v>
      </c>
      <c r="E693" s="259" t="s">
        <v>7896</v>
      </c>
      <c r="F693" s="265" t="s">
        <v>2604</v>
      </c>
      <c r="G693" s="294" t="s">
        <v>3970</v>
      </c>
      <c r="H693" s="294"/>
      <c r="I693" s="294"/>
      <c r="J693" s="294" t="s">
        <v>7879</v>
      </c>
      <c r="K693" s="132" t="s">
        <v>2598</v>
      </c>
      <c r="L693" s="132"/>
      <c r="M693" s="294" t="s">
        <v>4198</v>
      </c>
      <c r="N693" s="294"/>
      <c r="O693" s="292">
        <v>34.4</v>
      </c>
      <c r="P693" s="300"/>
      <c r="Q693" s="292">
        <v>2539894.1</v>
      </c>
      <c r="R693" s="292"/>
      <c r="S693" s="292"/>
      <c r="T693" s="292"/>
      <c r="U693" s="292"/>
      <c r="V693" s="292"/>
      <c r="W693" s="292"/>
      <c r="X693" s="294"/>
      <c r="Y693" s="294" t="s">
        <v>1807</v>
      </c>
    </row>
    <row r="694" spans="1:25" ht="51" x14ac:dyDescent="0.25">
      <c r="A694" s="97">
        <f t="shared" si="12"/>
        <v>693</v>
      </c>
      <c r="B694" s="191"/>
      <c r="C694" s="191" t="s">
        <v>1652</v>
      </c>
      <c r="D694" s="294" t="s">
        <v>1787</v>
      </c>
      <c r="E694" s="259" t="s">
        <v>7896</v>
      </c>
      <c r="F694" s="265" t="s">
        <v>2606</v>
      </c>
      <c r="G694" s="294" t="s">
        <v>2608</v>
      </c>
      <c r="H694" s="294"/>
      <c r="I694" s="294"/>
      <c r="J694" s="294" t="s">
        <v>7879</v>
      </c>
      <c r="K694" s="132" t="s">
        <v>2605</v>
      </c>
      <c r="L694" s="132"/>
      <c r="M694" s="294" t="s">
        <v>2607</v>
      </c>
      <c r="N694" s="294"/>
      <c r="O694" s="292">
        <v>47.8</v>
      </c>
      <c r="P694" s="300"/>
      <c r="Q694" s="292">
        <v>5353600</v>
      </c>
      <c r="R694" s="292"/>
      <c r="S694" s="292"/>
      <c r="T694" s="292"/>
      <c r="U694" s="292"/>
      <c r="V694" s="292"/>
      <c r="W694" s="292"/>
      <c r="X694" s="294"/>
      <c r="Y694" s="294" t="s">
        <v>1807</v>
      </c>
    </row>
    <row r="695" spans="1:25" ht="51" x14ac:dyDescent="0.25">
      <c r="A695" s="97">
        <f t="shared" si="12"/>
        <v>694</v>
      </c>
      <c r="B695" s="191"/>
      <c r="C695" s="191" t="s">
        <v>1652</v>
      </c>
      <c r="D695" s="294" t="s">
        <v>1787</v>
      </c>
      <c r="E695" s="259" t="s">
        <v>7896</v>
      </c>
      <c r="F695" s="265" t="s">
        <v>2631</v>
      </c>
      <c r="G695" s="294" t="s">
        <v>3975</v>
      </c>
      <c r="H695" s="294"/>
      <c r="I695" s="294"/>
      <c r="J695" s="294" t="s">
        <v>7879</v>
      </c>
      <c r="K695" s="132" t="s">
        <v>2630</v>
      </c>
      <c r="L695" s="132"/>
      <c r="M695" s="294" t="s">
        <v>4203</v>
      </c>
      <c r="N695" s="294"/>
      <c r="O695" s="294">
        <v>53</v>
      </c>
      <c r="P695" s="300"/>
      <c r="Q695" s="292">
        <v>3700360</v>
      </c>
      <c r="R695" s="292"/>
      <c r="S695" s="292"/>
      <c r="T695" s="292"/>
      <c r="U695" s="292"/>
      <c r="V695" s="292"/>
      <c r="W695" s="292"/>
      <c r="X695" s="294"/>
      <c r="Y695" s="294" t="s">
        <v>1807</v>
      </c>
    </row>
    <row r="696" spans="1:25" ht="51" x14ac:dyDescent="0.25">
      <c r="A696" s="97">
        <f t="shared" si="12"/>
        <v>695</v>
      </c>
      <c r="B696" s="191"/>
      <c r="C696" s="191" t="s">
        <v>1652</v>
      </c>
      <c r="D696" s="294" t="s">
        <v>1787</v>
      </c>
      <c r="E696" s="259" t="s">
        <v>7896</v>
      </c>
      <c r="F696" s="265" t="s">
        <v>2632</v>
      </c>
      <c r="G696" s="294" t="s">
        <v>3976</v>
      </c>
      <c r="H696" s="294"/>
      <c r="I696" s="294"/>
      <c r="J696" s="294" t="s">
        <v>7879</v>
      </c>
      <c r="K696" s="132" t="s">
        <v>1989</v>
      </c>
      <c r="L696" s="132"/>
      <c r="M696" s="294" t="s">
        <v>4204</v>
      </c>
      <c r="N696" s="294"/>
      <c r="O696" s="294">
        <v>54.8</v>
      </c>
      <c r="P696" s="300"/>
      <c r="Q696" s="292">
        <v>914464</v>
      </c>
      <c r="R696" s="292"/>
      <c r="S696" s="292"/>
      <c r="T696" s="292"/>
      <c r="U696" s="292"/>
      <c r="V696" s="292"/>
      <c r="W696" s="292"/>
      <c r="X696" s="294"/>
      <c r="Y696" s="294" t="s">
        <v>1807</v>
      </c>
    </row>
    <row r="697" spans="1:25" ht="51" x14ac:dyDescent="0.25">
      <c r="A697" s="97">
        <f t="shared" si="12"/>
        <v>696</v>
      </c>
      <c r="B697" s="191"/>
      <c r="C697" s="191" t="s">
        <v>1652</v>
      </c>
      <c r="D697" s="294" t="s">
        <v>1787</v>
      </c>
      <c r="E697" s="259" t="s">
        <v>7896</v>
      </c>
      <c r="F697" s="265" t="s">
        <v>2640</v>
      </c>
      <c r="G697" s="294" t="s">
        <v>3978</v>
      </c>
      <c r="H697" s="294"/>
      <c r="I697" s="294"/>
      <c r="J697" s="294" t="s">
        <v>7879</v>
      </c>
      <c r="K697" s="132" t="s">
        <v>2633</v>
      </c>
      <c r="L697" s="132"/>
      <c r="M697" s="294" t="s">
        <v>4207</v>
      </c>
      <c r="N697" s="294"/>
      <c r="O697" s="294">
        <v>58.4</v>
      </c>
      <c r="P697" s="300"/>
      <c r="Q697" s="292">
        <v>2212367.2000000002</v>
      </c>
      <c r="R697" s="292"/>
      <c r="S697" s="292"/>
      <c r="T697" s="292"/>
      <c r="U697" s="292"/>
      <c r="V697" s="292"/>
      <c r="W697" s="292"/>
      <c r="X697" s="294"/>
      <c r="Y697" s="294" t="s">
        <v>1807</v>
      </c>
    </row>
    <row r="698" spans="1:25" ht="51" x14ac:dyDescent="0.25">
      <c r="A698" s="97">
        <f t="shared" si="12"/>
        <v>697</v>
      </c>
      <c r="B698" s="191"/>
      <c r="C698" s="191" t="s">
        <v>1652</v>
      </c>
      <c r="D698" s="294" t="s">
        <v>1787</v>
      </c>
      <c r="E698" s="259" t="s">
        <v>7896</v>
      </c>
      <c r="F698" s="265" t="s">
        <v>2642</v>
      </c>
      <c r="G698" s="294" t="s">
        <v>3979</v>
      </c>
      <c r="H698" s="294"/>
      <c r="I698" s="294"/>
      <c r="J698" s="294" t="s">
        <v>7879</v>
      </c>
      <c r="K698" s="132" t="s">
        <v>2641</v>
      </c>
      <c r="L698" s="132"/>
      <c r="M698" s="294" t="s">
        <v>4208</v>
      </c>
      <c r="N698" s="294"/>
      <c r="O698" s="64">
        <v>29.5</v>
      </c>
      <c r="P698" s="300"/>
      <c r="Q698" s="65">
        <v>2017348.74</v>
      </c>
      <c r="R698" s="65"/>
      <c r="S698" s="65"/>
      <c r="T698" s="65"/>
      <c r="U698" s="65"/>
      <c r="V698" s="65"/>
      <c r="W698" s="65"/>
      <c r="X698" s="294"/>
      <c r="Y698" s="294" t="s">
        <v>1807</v>
      </c>
    </row>
    <row r="699" spans="1:25" ht="51" x14ac:dyDescent="0.25">
      <c r="A699" s="97">
        <f t="shared" si="12"/>
        <v>698</v>
      </c>
      <c r="B699" s="191"/>
      <c r="C699" s="191" t="s">
        <v>1652</v>
      </c>
      <c r="D699" s="294" t="s">
        <v>1787</v>
      </c>
      <c r="E699" s="259" t="s">
        <v>7896</v>
      </c>
      <c r="F699" s="265" t="s">
        <v>2644</v>
      </c>
      <c r="G699" s="294" t="s">
        <v>3980</v>
      </c>
      <c r="H699" s="294"/>
      <c r="I699" s="294"/>
      <c r="J699" s="294" t="s">
        <v>7879</v>
      </c>
      <c r="K699" s="132" t="s">
        <v>2643</v>
      </c>
      <c r="L699" s="132"/>
      <c r="M699" s="294" t="s">
        <v>4209</v>
      </c>
      <c r="N699" s="294"/>
      <c r="O699" s="294">
        <v>29.3</v>
      </c>
      <c r="P699" s="300"/>
      <c r="Q699" s="292">
        <v>2089529.34</v>
      </c>
      <c r="R699" s="292"/>
      <c r="S699" s="292"/>
      <c r="T699" s="292"/>
      <c r="U699" s="292"/>
      <c r="V699" s="292"/>
      <c r="W699" s="292"/>
      <c r="X699" s="294"/>
      <c r="Y699" s="294" t="s">
        <v>1807</v>
      </c>
    </row>
    <row r="700" spans="1:25" ht="51" x14ac:dyDescent="0.25">
      <c r="A700" s="97">
        <f t="shared" si="12"/>
        <v>699</v>
      </c>
      <c r="B700" s="191"/>
      <c r="C700" s="191" t="s">
        <v>1652</v>
      </c>
      <c r="D700" s="294" t="s">
        <v>1787</v>
      </c>
      <c r="E700" s="259" t="s">
        <v>7896</v>
      </c>
      <c r="F700" s="265" t="s">
        <v>2646</v>
      </c>
      <c r="G700" s="294" t="s">
        <v>2648</v>
      </c>
      <c r="H700" s="294"/>
      <c r="I700" s="294"/>
      <c r="J700" s="294" t="s">
        <v>7879</v>
      </c>
      <c r="K700" s="132" t="s">
        <v>2645</v>
      </c>
      <c r="L700" s="132"/>
      <c r="M700" s="294" t="s">
        <v>2647</v>
      </c>
      <c r="N700" s="294"/>
      <c r="O700" s="294">
        <v>29.2</v>
      </c>
      <c r="P700" s="300"/>
      <c r="Q700" s="292">
        <v>2037612.5</v>
      </c>
      <c r="R700" s="292"/>
      <c r="S700" s="292"/>
      <c r="T700" s="292"/>
      <c r="U700" s="292"/>
      <c r="V700" s="292"/>
      <c r="W700" s="292"/>
      <c r="X700" s="294"/>
      <c r="Y700" s="294" t="s">
        <v>1807</v>
      </c>
    </row>
    <row r="701" spans="1:25" ht="51" x14ac:dyDescent="0.25">
      <c r="A701" s="97">
        <f t="shared" si="12"/>
        <v>700</v>
      </c>
      <c r="B701" s="191"/>
      <c r="C701" s="191" t="s">
        <v>1652</v>
      </c>
      <c r="D701" s="294" t="s">
        <v>1787</v>
      </c>
      <c r="E701" s="259" t="s">
        <v>7896</v>
      </c>
      <c r="F701" s="265" t="s">
        <v>2649</v>
      </c>
      <c r="G701" s="294" t="s">
        <v>2651</v>
      </c>
      <c r="H701" s="294"/>
      <c r="I701" s="294"/>
      <c r="J701" s="294" t="s">
        <v>7879</v>
      </c>
      <c r="K701" s="132" t="s">
        <v>2633</v>
      </c>
      <c r="L701" s="132"/>
      <c r="M701" s="294" t="s">
        <v>2650</v>
      </c>
      <c r="N701" s="294"/>
      <c r="O701" s="294">
        <v>21.5</v>
      </c>
      <c r="P701" s="300"/>
      <c r="Q701" s="292">
        <v>814484.5</v>
      </c>
      <c r="R701" s="292"/>
      <c r="S701" s="292"/>
      <c r="T701" s="292"/>
      <c r="U701" s="292"/>
      <c r="V701" s="292"/>
      <c r="W701" s="292"/>
      <c r="X701" s="294"/>
      <c r="Y701" s="294" t="s">
        <v>1807</v>
      </c>
    </row>
    <row r="702" spans="1:25" ht="51" x14ac:dyDescent="0.25">
      <c r="A702" s="97">
        <f t="shared" si="12"/>
        <v>701</v>
      </c>
      <c r="B702" s="191"/>
      <c r="C702" s="191" t="s">
        <v>1652</v>
      </c>
      <c r="D702" s="294" t="s">
        <v>1787</v>
      </c>
      <c r="E702" s="259" t="s">
        <v>7896</v>
      </c>
      <c r="F702" s="265" t="s">
        <v>2652</v>
      </c>
      <c r="G702" s="294" t="s">
        <v>2654</v>
      </c>
      <c r="H702" s="294"/>
      <c r="I702" s="294"/>
      <c r="J702" s="294" t="s">
        <v>7879</v>
      </c>
      <c r="K702" s="132" t="s">
        <v>2633</v>
      </c>
      <c r="L702" s="132"/>
      <c r="M702" s="294" t="s">
        <v>2653</v>
      </c>
      <c r="N702" s="294"/>
      <c r="O702" s="294">
        <v>20.7</v>
      </c>
      <c r="P702" s="300"/>
      <c r="Q702" s="292">
        <v>784178.1</v>
      </c>
      <c r="R702" s="292"/>
      <c r="S702" s="292"/>
      <c r="T702" s="292"/>
      <c r="U702" s="292"/>
      <c r="V702" s="292"/>
      <c r="W702" s="292"/>
      <c r="X702" s="294"/>
      <c r="Y702" s="294" t="s">
        <v>1807</v>
      </c>
    </row>
    <row r="703" spans="1:25" ht="51" x14ac:dyDescent="0.25">
      <c r="A703" s="97">
        <f t="shared" si="12"/>
        <v>702</v>
      </c>
      <c r="B703" s="191"/>
      <c r="C703" s="191" t="s">
        <v>1652</v>
      </c>
      <c r="D703" s="294" t="s">
        <v>1787</v>
      </c>
      <c r="E703" s="259" t="s">
        <v>7896</v>
      </c>
      <c r="F703" s="265" t="s">
        <v>2655</v>
      </c>
      <c r="G703" s="294" t="s">
        <v>3981</v>
      </c>
      <c r="H703" s="294"/>
      <c r="I703" s="294"/>
      <c r="J703" s="294" t="s">
        <v>7879</v>
      </c>
      <c r="K703" s="132" t="s">
        <v>1989</v>
      </c>
      <c r="L703" s="132"/>
      <c r="M703" s="294" t="s">
        <v>4210</v>
      </c>
      <c r="N703" s="294"/>
      <c r="O703" s="294">
        <v>30</v>
      </c>
      <c r="P703" s="300"/>
      <c r="Q703" s="292">
        <v>786790</v>
      </c>
      <c r="R703" s="292"/>
      <c r="S703" s="292"/>
      <c r="T703" s="292"/>
      <c r="U703" s="292"/>
      <c r="V703" s="292"/>
      <c r="W703" s="292"/>
      <c r="X703" s="294"/>
      <c r="Y703" s="294" t="s">
        <v>1807</v>
      </c>
    </row>
    <row r="704" spans="1:25" ht="51" x14ac:dyDescent="0.25">
      <c r="A704" s="97">
        <f t="shared" si="12"/>
        <v>703</v>
      </c>
      <c r="B704" s="191"/>
      <c r="C704" s="191" t="s">
        <v>1652</v>
      </c>
      <c r="D704" s="294" t="s">
        <v>1787</v>
      </c>
      <c r="E704" s="259" t="s">
        <v>7896</v>
      </c>
      <c r="F704" s="265" t="s">
        <v>2656</v>
      </c>
      <c r="G704" s="294" t="s">
        <v>2658</v>
      </c>
      <c r="H704" s="294"/>
      <c r="I704" s="294"/>
      <c r="J704" s="294" t="s">
        <v>7879</v>
      </c>
      <c r="K704" s="132" t="s">
        <v>2633</v>
      </c>
      <c r="L704" s="132"/>
      <c r="M704" s="294" t="s">
        <v>2657</v>
      </c>
      <c r="N704" s="294"/>
      <c r="O704" s="294">
        <v>21.2</v>
      </c>
      <c r="P704" s="300"/>
      <c r="Q704" s="292">
        <v>803119.6</v>
      </c>
      <c r="R704" s="292"/>
      <c r="S704" s="292"/>
      <c r="T704" s="292"/>
      <c r="U704" s="292"/>
      <c r="V704" s="292"/>
      <c r="W704" s="292"/>
      <c r="X704" s="294"/>
      <c r="Y704" s="294" t="s">
        <v>1807</v>
      </c>
    </row>
    <row r="705" spans="1:27" ht="51" x14ac:dyDescent="0.25">
      <c r="A705" s="97">
        <f t="shared" si="12"/>
        <v>704</v>
      </c>
      <c r="B705" s="191"/>
      <c r="C705" s="191" t="s">
        <v>1652</v>
      </c>
      <c r="D705" s="294" t="s">
        <v>1787</v>
      </c>
      <c r="E705" s="259" t="s">
        <v>7896</v>
      </c>
      <c r="F705" s="265" t="s">
        <v>2660</v>
      </c>
      <c r="G705" s="294" t="s">
        <v>3982</v>
      </c>
      <c r="H705" s="294"/>
      <c r="I705" s="294"/>
      <c r="J705" s="294" t="s">
        <v>7879</v>
      </c>
      <c r="K705" s="132" t="s">
        <v>2659</v>
      </c>
      <c r="L705" s="132"/>
      <c r="M705" s="294" t="s">
        <v>4211</v>
      </c>
      <c r="N705" s="294"/>
      <c r="O705" s="294">
        <v>61.3</v>
      </c>
      <c r="P705" s="300"/>
      <c r="Q705" s="292">
        <v>3566200</v>
      </c>
      <c r="R705" s="292"/>
      <c r="S705" s="292"/>
      <c r="T705" s="292"/>
      <c r="U705" s="292"/>
      <c r="V705" s="292"/>
      <c r="W705" s="292"/>
      <c r="X705" s="294"/>
      <c r="Y705" s="294" t="s">
        <v>1807</v>
      </c>
    </row>
    <row r="706" spans="1:27" ht="51" x14ac:dyDescent="0.25">
      <c r="A706" s="97">
        <f t="shared" si="12"/>
        <v>705</v>
      </c>
      <c r="B706" s="191"/>
      <c r="C706" s="191" t="s">
        <v>1652</v>
      </c>
      <c r="D706" s="294" t="s">
        <v>1787</v>
      </c>
      <c r="E706" s="259" t="s">
        <v>7896</v>
      </c>
      <c r="F706" s="265" t="s">
        <v>2662</v>
      </c>
      <c r="G706" s="294" t="s">
        <v>2664</v>
      </c>
      <c r="H706" s="294"/>
      <c r="I706" s="294"/>
      <c r="J706" s="294" t="s">
        <v>7879</v>
      </c>
      <c r="K706" s="132" t="s">
        <v>2661</v>
      </c>
      <c r="L706" s="132"/>
      <c r="M706" s="294" t="s">
        <v>2663</v>
      </c>
      <c r="N706" s="294"/>
      <c r="O706" s="294">
        <v>74.900000000000006</v>
      </c>
      <c r="P706" s="300"/>
      <c r="Q706" s="292">
        <v>7972310.7999999998</v>
      </c>
      <c r="R706" s="292"/>
      <c r="S706" s="292"/>
      <c r="T706" s="292"/>
      <c r="U706" s="292"/>
      <c r="V706" s="292"/>
      <c r="W706" s="292"/>
      <c r="X706" s="294"/>
      <c r="Y706" s="294" t="s">
        <v>1807</v>
      </c>
    </row>
    <row r="707" spans="1:27" ht="51" x14ac:dyDescent="0.25">
      <c r="A707" s="97">
        <f t="shared" si="12"/>
        <v>706</v>
      </c>
      <c r="B707" s="191"/>
      <c r="C707" s="191" t="s">
        <v>1652</v>
      </c>
      <c r="D707" s="294" t="s">
        <v>1787</v>
      </c>
      <c r="E707" s="259" t="s">
        <v>7896</v>
      </c>
      <c r="F707" s="265" t="s">
        <v>2665</v>
      </c>
      <c r="G707" s="294" t="s">
        <v>2667</v>
      </c>
      <c r="H707" s="294"/>
      <c r="I707" s="294"/>
      <c r="J707" s="294" t="s">
        <v>7879</v>
      </c>
      <c r="K707" s="132" t="s">
        <v>2092</v>
      </c>
      <c r="L707" s="132"/>
      <c r="M707" s="294" t="s">
        <v>2666</v>
      </c>
      <c r="N707" s="294"/>
      <c r="O707" s="294">
        <v>53.3</v>
      </c>
      <c r="P707" s="300"/>
      <c r="Q707" s="292">
        <v>2019163.9</v>
      </c>
      <c r="R707" s="292"/>
      <c r="S707" s="292"/>
      <c r="T707" s="292"/>
      <c r="U707" s="292"/>
      <c r="V707" s="292"/>
      <c r="W707" s="292"/>
      <c r="X707" s="294"/>
      <c r="Y707" s="294" t="s">
        <v>1807</v>
      </c>
    </row>
    <row r="708" spans="1:27" ht="51" x14ac:dyDescent="0.25">
      <c r="A708" s="97">
        <f t="shared" si="12"/>
        <v>707</v>
      </c>
      <c r="B708" s="191"/>
      <c r="C708" s="191" t="s">
        <v>1652</v>
      </c>
      <c r="D708" s="294" t="s">
        <v>1787</v>
      </c>
      <c r="E708" s="259" t="s">
        <v>7896</v>
      </c>
      <c r="F708" s="265" t="s">
        <v>2668</v>
      </c>
      <c r="G708" s="294" t="s">
        <v>2670</v>
      </c>
      <c r="H708" s="294"/>
      <c r="I708" s="294"/>
      <c r="J708" s="294" t="s">
        <v>7879</v>
      </c>
      <c r="K708" s="132" t="s">
        <v>2092</v>
      </c>
      <c r="L708" s="132"/>
      <c r="M708" s="294" t="s">
        <v>2669</v>
      </c>
      <c r="N708" s="294"/>
      <c r="O708" s="294">
        <v>51.9</v>
      </c>
      <c r="P708" s="300"/>
      <c r="Q708" s="292">
        <v>1966127.7</v>
      </c>
      <c r="R708" s="292"/>
      <c r="S708" s="292"/>
      <c r="T708" s="292"/>
      <c r="U708" s="292"/>
      <c r="V708" s="292"/>
      <c r="W708" s="292"/>
      <c r="X708" s="294"/>
      <c r="Y708" s="294" t="s">
        <v>1807</v>
      </c>
    </row>
    <row r="709" spans="1:27" ht="51" x14ac:dyDescent="0.25">
      <c r="A709" s="97">
        <f t="shared" si="12"/>
        <v>708</v>
      </c>
      <c r="B709" s="191"/>
      <c r="C709" s="191" t="s">
        <v>1652</v>
      </c>
      <c r="D709" s="294" t="s">
        <v>1787</v>
      </c>
      <c r="E709" s="259" t="s">
        <v>7896</v>
      </c>
      <c r="F709" s="265" t="s">
        <v>2671</v>
      </c>
      <c r="G709" s="294" t="s">
        <v>3983</v>
      </c>
      <c r="H709" s="294"/>
      <c r="I709" s="294"/>
      <c r="J709" s="294" t="s">
        <v>7879</v>
      </c>
      <c r="K709" s="132" t="s">
        <v>1989</v>
      </c>
      <c r="L709" s="132"/>
      <c r="M709" s="294" t="s">
        <v>4212</v>
      </c>
      <c r="N709" s="294"/>
      <c r="O709" s="294">
        <v>21.9</v>
      </c>
      <c r="P709" s="300"/>
      <c r="Q709" s="292">
        <v>474877</v>
      </c>
      <c r="R709" s="292"/>
      <c r="S709" s="292"/>
      <c r="T709" s="292"/>
      <c r="U709" s="292"/>
      <c r="V709" s="292"/>
      <c r="W709" s="292"/>
      <c r="X709" s="294"/>
      <c r="Y709" s="294" t="s">
        <v>1807</v>
      </c>
    </row>
    <row r="710" spans="1:27" ht="51" x14ac:dyDescent="0.25">
      <c r="A710" s="97">
        <f t="shared" si="12"/>
        <v>709</v>
      </c>
      <c r="B710" s="191"/>
      <c r="C710" s="191" t="s">
        <v>1652</v>
      </c>
      <c r="D710" s="294" t="s">
        <v>1787</v>
      </c>
      <c r="E710" s="259" t="s">
        <v>7896</v>
      </c>
      <c r="F710" s="265" t="s">
        <v>2673</v>
      </c>
      <c r="G710" s="294" t="s">
        <v>3984</v>
      </c>
      <c r="H710" s="294"/>
      <c r="I710" s="294"/>
      <c r="J710" s="294" t="s">
        <v>7879</v>
      </c>
      <c r="K710" s="132" t="s">
        <v>2672</v>
      </c>
      <c r="L710" s="132"/>
      <c r="M710" s="294" t="s">
        <v>4213</v>
      </c>
      <c r="N710" s="294"/>
      <c r="O710" s="294">
        <v>29.1</v>
      </c>
      <c r="P710" s="300"/>
      <c r="Q710" s="292">
        <v>2154093.75</v>
      </c>
      <c r="R710" s="292"/>
      <c r="S710" s="292"/>
      <c r="T710" s="292"/>
      <c r="U710" s="292"/>
      <c r="V710" s="292"/>
      <c r="W710" s="292"/>
      <c r="X710" s="294"/>
      <c r="Y710" s="294" t="s">
        <v>1807</v>
      </c>
    </row>
    <row r="711" spans="1:27" ht="51" x14ac:dyDescent="0.25">
      <c r="A711" s="97">
        <f t="shared" si="12"/>
        <v>710</v>
      </c>
      <c r="B711" s="191"/>
      <c r="C711" s="191" t="s">
        <v>1652</v>
      </c>
      <c r="D711" s="294" t="s">
        <v>1787</v>
      </c>
      <c r="E711" s="259" t="s">
        <v>7896</v>
      </c>
      <c r="F711" s="265" t="s">
        <v>2674</v>
      </c>
      <c r="G711" s="294" t="s">
        <v>2676</v>
      </c>
      <c r="H711" s="294"/>
      <c r="I711" s="294"/>
      <c r="J711" s="294" t="s">
        <v>7879</v>
      </c>
      <c r="K711" s="132" t="s">
        <v>2633</v>
      </c>
      <c r="L711" s="132"/>
      <c r="M711" s="294" t="s">
        <v>2675</v>
      </c>
      <c r="N711" s="294"/>
      <c r="O711" s="294">
        <v>20.8</v>
      </c>
      <c r="P711" s="300"/>
      <c r="Q711" s="292">
        <v>787966.4</v>
      </c>
      <c r="R711" s="292"/>
      <c r="S711" s="292"/>
      <c r="T711" s="292"/>
      <c r="U711" s="292"/>
      <c r="V711" s="292"/>
      <c r="W711" s="292"/>
      <c r="X711" s="294"/>
      <c r="Y711" s="294" t="s">
        <v>1807</v>
      </c>
    </row>
    <row r="712" spans="1:27" ht="51" x14ac:dyDescent="0.25">
      <c r="A712" s="97">
        <f t="shared" si="12"/>
        <v>711</v>
      </c>
      <c r="B712" s="191"/>
      <c r="C712" s="191" t="s">
        <v>1652</v>
      </c>
      <c r="D712" s="294" t="s">
        <v>1787</v>
      </c>
      <c r="E712" s="259" t="s">
        <v>7896</v>
      </c>
      <c r="F712" s="265" t="s">
        <v>2677</v>
      </c>
      <c r="G712" s="294" t="s">
        <v>3985</v>
      </c>
      <c r="H712" s="294"/>
      <c r="I712" s="294"/>
      <c r="J712" s="294" t="s">
        <v>7879</v>
      </c>
      <c r="K712" s="132" t="s">
        <v>2226</v>
      </c>
      <c r="L712" s="132"/>
      <c r="M712" s="294" t="s">
        <v>4214</v>
      </c>
      <c r="N712" s="294"/>
      <c r="O712" s="294">
        <v>21.3</v>
      </c>
      <c r="P712" s="300"/>
      <c r="Q712" s="292">
        <v>724604.7</v>
      </c>
      <c r="R712" s="292"/>
      <c r="S712" s="292"/>
      <c r="T712" s="292"/>
      <c r="U712" s="292"/>
      <c r="V712" s="292"/>
      <c r="W712" s="292"/>
      <c r="X712" s="294"/>
      <c r="Y712" s="294" t="s">
        <v>1807</v>
      </c>
    </row>
    <row r="713" spans="1:27" ht="76.5" x14ac:dyDescent="0.25">
      <c r="A713" s="97">
        <f t="shared" si="12"/>
        <v>712</v>
      </c>
      <c r="B713" s="191"/>
      <c r="C713" s="191" t="s">
        <v>1652</v>
      </c>
      <c r="D713" s="294" t="s">
        <v>1787</v>
      </c>
      <c r="E713" s="259" t="s">
        <v>7896</v>
      </c>
      <c r="F713" s="279" t="s">
        <v>2679</v>
      </c>
      <c r="G713" s="294" t="s">
        <v>3986</v>
      </c>
      <c r="H713" s="294"/>
      <c r="I713" s="294"/>
      <c r="J713" s="294" t="s">
        <v>7879</v>
      </c>
      <c r="K713" s="279" t="s">
        <v>2678</v>
      </c>
      <c r="L713" s="279"/>
      <c r="M713" s="294" t="s">
        <v>4215</v>
      </c>
      <c r="N713" s="294"/>
      <c r="O713" s="38">
        <v>65.5</v>
      </c>
      <c r="P713" s="300"/>
      <c r="Q713" s="292">
        <v>2575000</v>
      </c>
      <c r="R713" s="292"/>
      <c r="S713" s="292"/>
      <c r="T713" s="292"/>
      <c r="U713" s="292"/>
      <c r="V713" s="292"/>
      <c r="W713" s="292"/>
      <c r="X713" s="294"/>
      <c r="Y713" s="294" t="s">
        <v>1807</v>
      </c>
    </row>
    <row r="714" spans="1:27" ht="114.75" x14ac:dyDescent="0.25">
      <c r="A714" s="97">
        <f t="shared" si="12"/>
        <v>713</v>
      </c>
      <c r="B714" s="191"/>
      <c r="C714" s="191" t="s">
        <v>1652</v>
      </c>
      <c r="D714" s="294" t="s">
        <v>1808</v>
      </c>
      <c r="E714" s="259" t="s">
        <v>7896</v>
      </c>
      <c r="F714" s="279" t="s">
        <v>2715</v>
      </c>
      <c r="G714" s="294" t="s">
        <v>2717</v>
      </c>
      <c r="H714" s="294"/>
      <c r="I714" s="294"/>
      <c r="J714" s="294" t="s">
        <v>7879</v>
      </c>
      <c r="K714" s="132" t="s">
        <v>1809</v>
      </c>
      <c r="L714" s="132"/>
      <c r="M714" s="294" t="s">
        <v>2716</v>
      </c>
      <c r="N714" s="294"/>
      <c r="O714" s="294">
        <v>64.099999999999994</v>
      </c>
      <c r="P714" s="300"/>
      <c r="Q714" s="292">
        <v>1189817.79</v>
      </c>
      <c r="R714" s="292"/>
      <c r="S714" s="292"/>
      <c r="T714" s="292"/>
      <c r="U714" s="292"/>
      <c r="V714" s="292"/>
      <c r="W714" s="292"/>
      <c r="X714" s="294"/>
      <c r="Y714" s="294" t="s">
        <v>1791</v>
      </c>
    </row>
    <row r="715" spans="1:27" ht="51" x14ac:dyDescent="0.25">
      <c r="A715" s="97">
        <f t="shared" si="12"/>
        <v>714</v>
      </c>
      <c r="B715" s="191"/>
      <c r="C715" s="191" t="s">
        <v>1652</v>
      </c>
      <c r="D715" s="294" t="s">
        <v>1787</v>
      </c>
      <c r="E715" s="259" t="s">
        <v>7896</v>
      </c>
      <c r="F715" s="265" t="s">
        <v>2733</v>
      </c>
      <c r="G715" s="258" t="s">
        <v>3993</v>
      </c>
      <c r="H715" s="258"/>
      <c r="I715" s="258"/>
      <c r="J715" s="294" t="s">
        <v>7879</v>
      </c>
      <c r="K715" s="132" t="s">
        <v>2732</v>
      </c>
      <c r="L715" s="132"/>
      <c r="M715" s="294" t="s">
        <v>4221</v>
      </c>
      <c r="N715" s="294"/>
      <c r="O715" s="294">
        <v>34.299999999999997</v>
      </c>
      <c r="P715" s="300"/>
      <c r="Q715" s="292">
        <v>765027.2</v>
      </c>
      <c r="R715" s="292"/>
      <c r="S715" s="292"/>
      <c r="T715" s="292"/>
      <c r="U715" s="292"/>
      <c r="V715" s="292"/>
      <c r="W715" s="292"/>
      <c r="X715" s="294"/>
      <c r="Y715" s="294" t="s">
        <v>1791</v>
      </c>
    </row>
    <row r="716" spans="1:27" ht="51" x14ac:dyDescent="0.25">
      <c r="A716" s="97">
        <f t="shared" si="12"/>
        <v>715</v>
      </c>
      <c r="B716" s="191"/>
      <c r="C716" s="191" t="s">
        <v>1652</v>
      </c>
      <c r="D716" s="294" t="s">
        <v>1787</v>
      </c>
      <c r="E716" s="259" t="s">
        <v>7896</v>
      </c>
      <c r="F716" s="265" t="s">
        <v>2734</v>
      </c>
      <c r="G716" s="294" t="s">
        <v>2736</v>
      </c>
      <c r="H716" s="294"/>
      <c r="I716" s="294"/>
      <c r="J716" s="294" t="s">
        <v>7879</v>
      </c>
      <c r="K716" s="132" t="s">
        <v>1989</v>
      </c>
      <c r="L716" s="132"/>
      <c r="M716" s="294" t="s">
        <v>2735</v>
      </c>
      <c r="N716" s="294"/>
      <c r="O716" s="294">
        <v>61.2</v>
      </c>
      <c r="P716" s="300"/>
      <c r="Q716" s="292">
        <v>1670209</v>
      </c>
      <c r="R716" s="292"/>
      <c r="S716" s="292"/>
      <c r="T716" s="292"/>
      <c r="U716" s="292"/>
      <c r="V716" s="292"/>
      <c r="W716" s="292"/>
      <c r="X716" s="294"/>
      <c r="Y716" s="294" t="s">
        <v>1807</v>
      </c>
    </row>
    <row r="717" spans="1:27" ht="51" x14ac:dyDescent="0.25">
      <c r="A717" s="97">
        <f t="shared" si="12"/>
        <v>716</v>
      </c>
      <c r="B717" s="191"/>
      <c r="C717" s="191" t="s">
        <v>1652</v>
      </c>
      <c r="D717" s="294" t="s">
        <v>1787</v>
      </c>
      <c r="E717" s="259" t="s">
        <v>7896</v>
      </c>
      <c r="F717" s="279" t="s">
        <v>2748</v>
      </c>
      <c r="G717" s="258" t="s">
        <v>3995</v>
      </c>
      <c r="H717" s="258"/>
      <c r="I717" s="258"/>
      <c r="J717" s="294" t="s">
        <v>7879</v>
      </c>
      <c r="K717" s="132" t="s">
        <v>1989</v>
      </c>
      <c r="L717" s="132"/>
      <c r="M717" s="294" t="s">
        <v>4223</v>
      </c>
      <c r="N717" s="294"/>
      <c r="O717" s="294">
        <v>69.099999999999994</v>
      </c>
      <c r="P717" s="300"/>
      <c r="Q717" s="292">
        <v>1201166</v>
      </c>
      <c r="R717" s="292"/>
      <c r="S717" s="292"/>
      <c r="T717" s="292"/>
      <c r="U717" s="292"/>
      <c r="V717" s="292"/>
      <c r="W717" s="292"/>
      <c r="X717" s="294"/>
      <c r="Y717" s="294" t="s">
        <v>1807</v>
      </c>
    </row>
    <row r="718" spans="1:27" ht="51" x14ac:dyDescent="0.25">
      <c r="A718" s="97">
        <f t="shared" si="12"/>
        <v>717</v>
      </c>
      <c r="B718" s="191"/>
      <c r="C718" s="191" t="s">
        <v>1652</v>
      </c>
      <c r="D718" s="294" t="s">
        <v>1787</v>
      </c>
      <c r="E718" s="259" t="s">
        <v>7896</v>
      </c>
      <c r="F718" s="279" t="s">
        <v>2758</v>
      </c>
      <c r="G718" s="258" t="s">
        <v>4001</v>
      </c>
      <c r="H718" s="258"/>
      <c r="I718" s="258"/>
      <c r="J718" s="294" t="s">
        <v>7879</v>
      </c>
      <c r="K718" s="132" t="s">
        <v>2092</v>
      </c>
      <c r="L718" s="132"/>
      <c r="M718" s="294" t="s">
        <v>4229</v>
      </c>
      <c r="N718" s="294"/>
      <c r="O718" s="294">
        <v>30.6</v>
      </c>
      <c r="P718" s="300"/>
      <c r="Q718" s="292">
        <v>1159219.8</v>
      </c>
      <c r="R718" s="292"/>
      <c r="S718" s="292"/>
      <c r="T718" s="292"/>
      <c r="U718" s="292"/>
      <c r="V718" s="292"/>
      <c r="W718" s="292"/>
      <c r="X718" s="294"/>
      <c r="Y718" s="294" t="s">
        <v>1807</v>
      </c>
    </row>
    <row r="719" spans="1:27" ht="51" x14ac:dyDescent="0.25">
      <c r="A719" s="97">
        <f t="shared" si="12"/>
        <v>718</v>
      </c>
      <c r="B719" s="191"/>
      <c r="C719" s="191" t="s">
        <v>1652</v>
      </c>
      <c r="D719" s="294" t="s">
        <v>1787</v>
      </c>
      <c r="E719" s="259" t="s">
        <v>7896</v>
      </c>
      <c r="F719" s="279" t="s">
        <v>2759</v>
      </c>
      <c r="G719" s="294" t="s">
        <v>2761</v>
      </c>
      <c r="H719" s="294"/>
      <c r="I719" s="294"/>
      <c r="J719" s="294" t="s">
        <v>7879</v>
      </c>
      <c r="K719" s="132" t="s">
        <v>2092</v>
      </c>
      <c r="L719" s="132"/>
      <c r="M719" s="294" t="s">
        <v>2760</v>
      </c>
      <c r="N719" s="294"/>
      <c r="O719" s="294">
        <v>57.7</v>
      </c>
      <c r="P719" s="300"/>
      <c r="Q719" s="292">
        <v>2185849.1</v>
      </c>
      <c r="R719" s="292"/>
      <c r="S719" s="292"/>
      <c r="T719" s="292"/>
      <c r="U719" s="292"/>
      <c r="V719" s="292"/>
      <c r="W719" s="292"/>
      <c r="X719" s="294"/>
      <c r="Y719" s="294" t="s">
        <v>1807</v>
      </c>
    </row>
    <row r="720" spans="1:27" ht="51" x14ac:dyDescent="0.2">
      <c r="A720" s="97">
        <f t="shared" si="12"/>
        <v>719</v>
      </c>
      <c r="B720" s="191"/>
      <c r="C720" s="191" t="s">
        <v>1652</v>
      </c>
      <c r="D720" s="294" t="s">
        <v>1787</v>
      </c>
      <c r="E720" s="259" t="s">
        <v>7896</v>
      </c>
      <c r="F720" s="265" t="s">
        <v>2763</v>
      </c>
      <c r="G720" s="294" t="s">
        <v>2765</v>
      </c>
      <c r="H720" s="294"/>
      <c r="I720" s="294"/>
      <c r="J720" s="294" t="s">
        <v>7879</v>
      </c>
      <c r="K720" s="132" t="s">
        <v>2762</v>
      </c>
      <c r="L720" s="132"/>
      <c r="M720" s="11" t="s">
        <v>2764</v>
      </c>
      <c r="N720" s="11"/>
      <c r="O720" s="294">
        <v>42.7</v>
      </c>
      <c r="P720" s="300"/>
      <c r="Q720" s="292">
        <v>116631.21</v>
      </c>
      <c r="R720" s="292"/>
      <c r="S720" s="292"/>
      <c r="T720" s="292"/>
      <c r="U720" s="292"/>
      <c r="V720" s="292"/>
      <c r="W720" s="292"/>
      <c r="X720" s="294"/>
      <c r="Y720" s="294" t="s">
        <v>1807</v>
      </c>
      <c r="Z720" s="359"/>
      <c r="AA720" s="360"/>
    </row>
    <row r="721" spans="1:25" ht="51" x14ac:dyDescent="0.25">
      <c r="A721" s="97">
        <f t="shared" si="12"/>
        <v>720</v>
      </c>
      <c r="B721" s="191"/>
      <c r="C721" s="191" t="s">
        <v>1652</v>
      </c>
      <c r="D721" s="294" t="s">
        <v>1787</v>
      </c>
      <c r="E721" s="259" t="s">
        <v>7896</v>
      </c>
      <c r="F721" s="265" t="s">
        <v>2766</v>
      </c>
      <c r="G721" s="258" t="s">
        <v>4002</v>
      </c>
      <c r="H721" s="258"/>
      <c r="I721" s="258"/>
      <c r="J721" s="294" t="s">
        <v>7879</v>
      </c>
      <c r="K721" s="132" t="s">
        <v>1793</v>
      </c>
      <c r="L721" s="132"/>
      <c r="M721" s="294" t="s">
        <v>4230</v>
      </c>
      <c r="N721" s="294"/>
      <c r="O721" s="294">
        <v>32.1</v>
      </c>
      <c r="P721" s="300"/>
      <c r="Q721" s="292">
        <v>715958.4</v>
      </c>
      <c r="R721" s="292"/>
      <c r="S721" s="292"/>
      <c r="T721" s="292"/>
      <c r="U721" s="292"/>
      <c r="V721" s="292"/>
      <c r="W721" s="292"/>
      <c r="X721" s="294"/>
      <c r="Y721" s="294" t="s">
        <v>1807</v>
      </c>
    </row>
    <row r="722" spans="1:25" ht="51" x14ac:dyDescent="0.25">
      <c r="A722" s="97">
        <f t="shared" si="12"/>
        <v>721</v>
      </c>
      <c r="B722" s="191"/>
      <c r="C722" s="191" t="s">
        <v>1652</v>
      </c>
      <c r="D722" s="294" t="s">
        <v>1787</v>
      </c>
      <c r="E722" s="259" t="s">
        <v>7896</v>
      </c>
      <c r="F722" s="265" t="s">
        <v>2775</v>
      </c>
      <c r="G722" s="258" t="s">
        <v>4005</v>
      </c>
      <c r="H722" s="258"/>
      <c r="I722" s="258"/>
      <c r="J722" s="294" t="s">
        <v>7879</v>
      </c>
      <c r="K722" s="132" t="s">
        <v>2774</v>
      </c>
      <c r="L722" s="132"/>
      <c r="M722" s="294" t="s">
        <v>4232</v>
      </c>
      <c r="N722" s="294"/>
      <c r="O722" s="294">
        <v>29.1</v>
      </c>
      <c r="P722" s="300"/>
      <c r="Q722" s="292">
        <v>1816386</v>
      </c>
      <c r="R722" s="292"/>
      <c r="S722" s="292"/>
      <c r="T722" s="292"/>
      <c r="U722" s="292"/>
      <c r="V722" s="292"/>
      <c r="W722" s="292"/>
      <c r="X722" s="294"/>
      <c r="Y722" s="294" t="s">
        <v>1807</v>
      </c>
    </row>
    <row r="723" spans="1:25" ht="51" x14ac:dyDescent="0.25">
      <c r="A723" s="97">
        <f t="shared" si="12"/>
        <v>722</v>
      </c>
      <c r="B723" s="191"/>
      <c r="C723" s="191" t="s">
        <v>1652</v>
      </c>
      <c r="D723" s="294" t="s">
        <v>1787</v>
      </c>
      <c r="E723" s="259" t="s">
        <v>7896</v>
      </c>
      <c r="F723" s="265" t="s">
        <v>2776</v>
      </c>
      <c r="G723" s="258" t="s">
        <v>4006</v>
      </c>
      <c r="H723" s="258"/>
      <c r="I723" s="258"/>
      <c r="J723" s="294" t="s">
        <v>7879</v>
      </c>
      <c r="K723" s="132" t="s">
        <v>2092</v>
      </c>
      <c r="L723" s="132"/>
      <c r="M723" s="294" t="s">
        <v>4233</v>
      </c>
      <c r="N723" s="294"/>
      <c r="O723" s="294">
        <v>21.9</v>
      </c>
      <c r="P723" s="300"/>
      <c r="Q723" s="292">
        <v>829637.7</v>
      </c>
      <c r="R723" s="292"/>
      <c r="S723" s="292"/>
      <c r="T723" s="292"/>
      <c r="U723" s="292"/>
      <c r="V723" s="292"/>
      <c r="W723" s="292"/>
      <c r="X723" s="294"/>
      <c r="Y723" s="294" t="s">
        <v>1807</v>
      </c>
    </row>
    <row r="724" spans="1:25" ht="51" x14ac:dyDescent="0.25">
      <c r="A724" s="97">
        <f t="shared" si="12"/>
        <v>723</v>
      </c>
      <c r="B724" s="191"/>
      <c r="C724" s="191" t="s">
        <v>1652</v>
      </c>
      <c r="D724" s="294" t="s">
        <v>1787</v>
      </c>
      <c r="E724" s="259" t="s">
        <v>7896</v>
      </c>
      <c r="F724" s="265" t="s">
        <v>2777</v>
      </c>
      <c r="G724" s="258" t="s">
        <v>4007</v>
      </c>
      <c r="H724" s="258"/>
      <c r="I724" s="258"/>
      <c r="J724" s="294" t="s">
        <v>7879</v>
      </c>
      <c r="K724" s="132" t="s">
        <v>2092</v>
      </c>
      <c r="L724" s="132"/>
      <c r="M724" s="294" t="s">
        <v>4234</v>
      </c>
      <c r="N724" s="294"/>
      <c r="O724" s="294">
        <v>29.3</v>
      </c>
      <c r="P724" s="300"/>
      <c r="Q724" s="292">
        <v>1109971.8999999999</v>
      </c>
      <c r="R724" s="292"/>
      <c r="S724" s="292"/>
      <c r="T724" s="292"/>
      <c r="U724" s="292"/>
      <c r="V724" s="292"/>
      <c r="W724" s="292"/>
      <c r="X724" s="294"/>
      <c r="Y724" s="294" t="s">
        <v>1807</v>
      </c>
    </row>
    <row r="725" spans="1:25" ht="51" x14ac:dyDescent="0.25">
      <c r="A725" s="97">
        <f t="shared" si="12"/>
        <v>724</v>
      </c>
      <c r="B725" s="191"/>
      <c r="C725" s="191" t="s">
        <v>1652</v>
      </c>
      <c r="D725" s="294" t="s">
        <v>1787</v>
      </c>
      <c r="E725" s="259" t="s">
        <v>7896</v>
      </c>
      <c r="F725" s="265" t="s">
        <v>2779</v>
      </c>
      <c r="G725" s="258" t="s">
        <v>4008</v>
      </c>
      <c r="H725" s="258"/>
      <c r="I725" s="258"/>
      <c r="J725" s="294" t="s">
        <v>7879</v>
      </c>
      <c r="K725" s="132" t="s">
        <v>2778</v>
      </c>
      <c r="L725" s="132"/>
      <c r="M725" s="294" t="s">
        <v>4235</v>
      </c>
      <c r="N725" s="294"/>
      <c r="O725" s="294">
        <v>21.4</v>
      </c>
      <c r="P725" s="300"/>
      <c r="Q725" s="292">
        <v>1461459.99</v>
      </c>
      <c r="R725" s="292"/>
      <c r="S725" s="292"/>
      <c r="T725" s="292"/>
      <c r="U725" s="292"/>
      <c r="V725" s="292"/>
      <c r="W725" s="292"/>
      <c r="X725" s="294"/>
      <c r="Y725" s="294" t="s">
        <v>1807</v>
      </c>
    </row>
    <row r="726" spans="1:25" ht="51" x14ac:dyDescent="0.25">
      <c r="A726" s="97">
        <f t="shared" si="12"/>
        <v>725</v>
      </c>
      <c r="B726" s="191"/>
      <c r="C726" s="191" t="s">
        <v>1652</v>
      </c>
      <c r="D726" s="294" t="s">
        <v>1787</v>
      </c>
      <c r="E726" s="259" t="s">
        <v>7896</v>
      </c>
      <c r="F726" s="265" t="s">
        <v>2787</v>
      </c>
      <c r="G726" s="294" t="s">
        <v>2790</v>
      </c>
      <c r="H726" s="294"/>
      <c r="I726" s="294"/>
      <c r="J726" s="294" t="s">
        <v>7879</v>
      </c>
      <c r="K726" s="132" t="s">
        <v>2786</v>
      </c>
      <c r="L726" s="132"/>
      <c r="M726" s="11" t="s">
        <v>2788</v>
      </c>
      <c r="N726" s="11"/>
      <c r="O726" s="294">
        <v>56.2</v>
      </c>
      <c r="P726" s="300"/>
      <c r="Q726" s="292">
        <v>3346247.6800000002</v>
      </c>
      <c r="R726" s="292"/>
      <c r="S726" s="292"/>
      <c r="T726" s="292"/>
      <c r="U726" s="292"/>
      <c r="V726" s="292"/>
      <c r="W726" s="292"/>
      <c r="X726" s="294"/>
      <c r="Y726" s="294" t="s">
        <v>2789</v>
      </c>
    </row>
    <row r="727" spans="1:25" ht="51" x14ac:dyDescent="0.25">
      <c r="A727" s="97">
        <f t="shared" si="12"/>
        <v>726</v>
      </c>
      <c r="B727" s="191"/>
      <c r="C727" s="191" t="s">
        <v>1652</v>
      </c>
      <c r="D727" s="294" t="s">
        <v>1787</v>
      </c>
      <c r="E727" s="259" t="s">
        <v>7896</v>
      </c>
      <c r="F727" s="265" t="s">
        <v>2791</v>
      </c>
      <c r="G727" s="294" t="s">
        <v>4012</v>
      </c>
      <c r="H727" s="294"/>
      <c r="I727" s="294"/>
      <c r="J727" s="294" t="s">
        <v>7879</v>
      </c>
      <c r="K727" s="279" t="s">
        <v>1989</v>
      </c>
      <c r="L727" s="279"/>
      <c r="M727" s="294" t="s">
        <v>4239</v>
      </c>
      <c r="N727" s="294"/>
      <c r="O727" s="294">
        <v>36.6</v>
      </c>
      <c r="P727" s="300"/>
      <c r="Q727" s="292">
        <v>1878378</v>
      </c>
      <c r="R727" s="292"/>
      <c r="S727" s="292"/>
      <c r="T727" s="292"/>
      <c r="U727" s="292"/>
      <c r="V727" s="292"/>
      <c r="W727" s="292"/>
      <c r="X727" s="294"/>
      <c r="Y727" s="294" t="s">
        <v>1807</v>
      </c>
    </row>
    <row r="728" spans="1:25" ht="51" x14ac:dyDescent="0.25">
      <c r="A728" s="97">
        <f t="shared" si="12"/>
        <v>727</v>
      </c>
      <c r="B728" s="191"/>
      <c r="C728" s="191" t="s">
        <v>1652</v>
      </c>
      <c r="D728" s="294" t="s">
        <v>1787</v>
      </c>
      <c r="E728" s="259" t="s">
        <v>7896</v>
      </c>
      <c r="F728" s="265" t="s">
        <v>2793</v>
      </c>
      <c r="G728" s="294" t="s">
        <v>2795</v>
      </c>
      <c r="H728" s="294"/>
      <c r="I728" s="294"/>
      <c r="J728" s="294" t="s">
        <v>7879</v>
      </c>
      <c r="K728" s="279" t="s">
        <v>2792</v>
      </c>
      <c r="L728" s="279"/>
      <c r="M728" s="294" t="s">
        <v>2794</v>
      </c>
      <c r="N728" s="294"/>
      <c r="O728" s="294">
        <v>43.1</v>
      </c>
      <c r="P728" s="300"/>
      <c r="Q728" s="292">
        <v>2725064</v>
      </c>
      <c r="R728" s="292"/>
      <c r="S728" s="292"/>
      <c r="T728" s="292"/>
      <c r="U728" s="292"/>
      <c r="V728" s="292"/>
      <c r="W728" s="292"/>
      <c r="X728" s="294"/>
      <c r="Y728" s="294" t="s">
        <v>1807</v>
      </c>
    </row>
    <row r="729" spans="1:25" ht="51" x14ac:dyDescent="0.25">
      <c r="A729" s="97">
        <f t="shared" si="12"/>
        <v>728</v>
      </c>
      <c r="B729" s="191"/>
      <c r="C729" s="191" t="s">
        <v>1652</v>
      </c>
      <c r="D729" s="294" t="s">
        <v>1787</v>
      </c>
      <c r="E729" s="259" t="s">
        <v>7896</v>
      </c>
      <c r="F729" s="265" t="s">
        <v>2797</v>
      </c>
      <c r="G729" s="294" t="s">
        <v>2799</v>
      </c>
      <c r="H729" s="294"/>
      <c r="I729" s="294"/>
      <c r="J729" s="294" t="s">
        <v>7879</v>
      </c>
      <c r="K729" s="279" t="s">
        <v>2796</v>
      </c>
      <c r="L729" s="279"/>
      <c r="M729" s="294" t="s">
        <v>2798</v>
      </c>
      <c r="N729" s="294"/>
      <c r="O729" s="294">
        <v>37.799999999999997</v>
      </c>
      <c r="P729" s="300"/>
      <c r="Q729" s="292">
        <v>2992000</v>
      </c>
      <c r="R729" s="292"/>
      <c r="S729" s="292"/>
      <c r="T729" s="292"/>
      <c r="U729" s="292"/>
      <c r="V729" s="292"/>
      <c r="W729" s="292"/>
      <c r="X729" s="294"/>
      <c r="Y729" s="294" t="s">
        <v>1807</v>
      </c>
    </row>
    <row r="730" spans="1:25" ht="51" x14ac:dyDescent="0.25">
      <c r="A730" s="97">
        <f t="shared" si="12"/>
        <v>729</v>
      </c>
      <c r="B730" s="191"/>
      <c r="C730" s="191" t="s">
        <v>1652</v>
      </c>
      <c r="D730" s="294" t="s">
        <v>1787</v>
      </c>
      <c r="E730" s="259" t="s">
        <v>7896</v>
      </c>
      <c r="F730" s="265" t="s">
        <v>2801</v>
      </c>
      <c r="G730" s="294" t="s">
        <v>2803</v>
      </c>
      <c r="H730" s="294"/>
      <c r="I730" s="294"/>
      <c r="J730" s="294" t="s">
        <v>7879</v>
      </c>
      <c r="K730" s="132" t="s">
        <v>2800</v>
      </c>
      <c r="L730" s="132"/>
      <c r="M730" s="11" t="s">
        <v>2802</v>
      </c>
      <c r="N730" s="11"/>
      <c r="O730" s="294">
        <v>59.6</v>
      </c>
      <c r="P730" s="300"/>
      <c r="Q730" s="292">
        <v>4139906.05</v>
      </c>
      <c r="R730" s="292"/>
      <c r="S730" s="292"/>
      <c r="T730" s="292"/>
      <c r="U730" s="292"/>
      <c r="V730" s="292"/>
      <c r="W730" s="292"/>
      <c r="X730" s="294"/>
      <c r="Y730" s="294" t="s">
        <v>1807</v>
      </c>
    </row>
    <row r="731" spans="1:25" ht="51" x14ac:dyDescent="0.25">
      <c r="A731" s="97">
        <f t="shared" si="12"/>
        <v>730</v>
      </c>
      <c r="B731" s="191"/>
      <c r="C731" s="191" t="s">
        <v>1652</v>
      </c>
      <c r="D731" s="294" t="s">
        <v>1787</v>
      </c>
      <c r="E731" s="259" t="s">
        <v>7896</v>
      </c>
      <c r="F731" s="265" t="s">
        <v>2804</v>
      </c>
      <c r="G731" s="294" t="s">
        <v>2806</v>
      </c>
      <c r="H731" s="294"/>
      <c r="I731" s="294"/>
      <c r="J731" s="294" t="s">
        <v>7879</v>
      </c>
      <c r="K731" s="279" t="s">
        <v>1989</v>
      </c>
      <c r="L731" s="279"/>
      <c r="M731" s="294" t="s">
        <v>2805</v>
      </c>
      <c r="N731" s="294"/>
      <c r="O731" s="294">
        <v>36.6</v>
      </c>
      <c r="P731" s="300"/>
      <c r="Q731" s="292">
        <v>1878378</v>
      </c>
      <c r="R731" s="292"/>
      <c r="S731" s="292"/>
      <c r="T731" s="292"/>
      <c r="U731" s="292"/>
      <c r="V731" s="292"/>
      <c r="W731" s="292"/>
      <c r="X731" s="294"/>
      <c r="Y731" s="294" t="s">
        <v>1807</v>
      </c>
    </row>
    <row r="732" spans="1:25" ht="51" x14ac:dyDescent="0.25">
      <c r="A732" s="97">
        <f t="shared" si="12"/>
        <v>731</v>
      </c>
      <c r="B732" s="191"/>
      <c r="C732" s="191" t="s">
        <v>1652</v>
      </c>
      <c r="D732" s="294" t="s">
        <v>1787</v>
      </c>
      <c r="E732" s="259" t="s">
        <v>7896</v>
      </c>
      <c r="F732" s="265" t="s">
        <v>2808</v>
      </c>
      <c r="G732" s="294" t="s">
        <v>2810</v>
      </c>
      <c r="H732" s="294"/>
      <c r="I732" s="294"/>
      <c r="J732" s="294" t="s">
        <v>7879</v>
      </c>
      <c r="K732" s="132" t="s">
        <v>2807</v>
      </c>
      <c r="L732" s="132"/>
      <c r="M732" s="294" t="s">
        <v>2809</v>
      </c>
      <c r="N732" s="294"/>
      <c r="O732" s="294">
        <v>38.9</v>
      </c>
      <c r="P732" s="300"/>
      <c r="Q732" s="292">
        <v>2782395</v>
      </c>
      <c r="R732" s="292"/>
      <c r="S732" s="292"/>
      <c r="T732" s="292"/>
      <c r="U732" s="292"/>
      <c r="V732" s="292"/>
      <c r="W732" s="292"/>
      <c r="X732" s="294"/>
      <c r="Y732" s="294" t="s">
        <v>2789</v>
      </c>
    </row>
    <row r="733" spans="1:25" ht="51" x14ac:dyDescent="0.25">
      <c r="A733" s="97">
        <f t="shared" si="12"/>
        <v>732</v>
      </c>
      <c r="B733" s="191"/>
      <c r="C733" s="191" t="s">
        <v>1652</v>
      </c>
      <c r="D733" s="294" t="s">
        <v>1787</v>
      </c>
      <c r="E733" s="259" t="s">
        <v>7896</v>
      </c>
      <c r="F733" s="265" t="s">
        <v>2846</v>
      </c>
      <c r="G733" s="294" t="s">
        <v>2848</v>
      </c>
      <c r="H733" s="294"/>
      <c r="I733" s="294"/>
      <c r="J733" s="294" t="s">
        <v>7879</v>
      </c>
      <c r="K733" s="279" t="s">
        <v>2845</v>
      </c>
      <c r="L733" s="279"/>
      <c r="M733" s="294" t="s">
        <v>2847</v>
      </c>
      <c r="N733" s="294"/>
      <c r="O733" s="294">
        <v>44.5</v>
      </c>
      <c r="P733" s="300"/>
      <c r="Q733" s="292">
        <v>3923333.48</v>
      </c>
      <c r="R733" s="292"/>
      <c r="S733" s="292"/>
      <c r="T733" s="292"/>
      <c r="U733" s="292"/>
      <c r="V733" s="292"/>
      <c r="W733" s="292"/>
      <c r="X733" s="294"/>
      <c r="Y733" s="294" t="s">
        <v>1807</v>
      </c>
    </row>
    <row r="734" spans="1:25" ht="51" x14ac:dyDescent="0.25">
      <c r="A734" s="97">
        <f t="shared" ref="A734:A795" si="13">A733+1</f>
        <v>733</v>
      </c>
      <c r="B734" s="191"/>
      <c r="C734" s="191" t="s">
        <v>1652</v>
      </c>
      <c r="D734" s="294" t="s">
        <v>1787</v>
      </c>
      <c r="E734" s="259" t="s">
        <v>7896</v>
      </c>
      <c r="F734" s="265" t="s">
        <v>2850</v>
      </c>
      <c r="G734" s="294" t="s">
        <v>2852</v>
      </c>
      <c r="H734" s="294"/>
      <c r="I734" s="294"/>
      <c r="J734" s="294" t="s">
        <v>7879</v>
      </c>
      <c r="K734" s="279" t="s">
        <v>2849</v>
      </c>
      <c r="L734" s="279"/>
      <c r="M734" s="294" t="s">
        <v>2851</v>
      </c>
      <c r="N734" s="294"/>
      <c r="O734" s="294">
        <v>30.3</v>
      </c>
      <c r="P734" s="300"/>
      <c r="Q734" s="292">
        <v>2587500</v>
      </c>
      <c r="R734" s="292"/>
      <c r="S734" s="292"/>
      <c r="T734" s="292"/>
      <c r="U734" s="292"/>
      <c r="V734" s="292"/>
      <c r="W734" s="292"/>
      <c r="X734" s="294"/>
      <c r="Y734" s="294" t="s">
        <v>1807</v>
      </c>
    </row>
    <row r="735" spans="1:25" ht="51" x14ac:dyDescent="0.25">
      <c r="A735" s="97">
        <f t="shared" si="13"/>
        <v>734</v>
      </c>
      <c r="B735" s="191"/>
      <c r="C735" s="191" t="s">
        <v>1652</v>
      </c>
      <c r="D735" s="294" t="s">
        <v>1787</v>
      </c>
      <c r="E735" s="259" t="s">
        <v>7896</v>
      </c>
      <c r="F735" s="265" t="s">
        <v>2853</v>
      </c>
      <c r="G735" s="294" t="s">
        <v>2855</v>
      </c>
      <c r="H735" s="294"/>
      <c r="I735" s="294"/>
      <c r="J735" s="294" t="s">
        <v>7879</v>
      </c>
      <c r="K735" s="279" t="s">
        <v>2834</v>
      </c>
      <c r="L735" s="279"/>
      <c r="M735" s="294" t="s">
        <v>2854</v>
      </c>
      <c r="N735" s="294"/>
      <c r="O735" s="294">
        <v>42.2</v>
      </c>
      <c r="P735" s="300"/>
      <c r="Q735" s="292">
        <v>1598662.6</v>
      </c>
      <c r="R735" s="292"/>
      <c r="S735" s="292"/>
      <c r="T735" s="292"/>
      <c r="U735" s="292"/>
      <c r="V735" s="292"/>
      <c r="W735" s="292"/>
      <c r="X735" s="294"/>
      <c r="Y735" s="294" t="s">
        <v>1807</v>
      </c>
    </row>
    <row r="736" spans="1:25" ht="51" x14ac:dyDescent="0.25">
      <c r="A736" s="97">
        <f t="shared" si="13"/>
        <v>735</v>
      </c>
      <c r="B736" s="191"/>
      <c r="C736" s="191" t="s">
        <v>1652</v>
      </c>
      <c r="D736" s="294" t="s">
        <v>1787</v>
      </c>
      <c r="E736" s="259" t="s">
        <v>7896</v>
      </c>
      <c r="F736" s="265" t="s">
        <v>2862</v>
      </c>
      <c r="G736" s="294" t="s">
        <v>4024</v>
      </c>
      <c r="H736" s="294"/>
      <c r="I736" s="294"/>
      <c r="J736" s="294" t="s">
        <v>7879</v>
      </c>
      <c r="K736" s="279" t="s">
        <v>2861</v>
      </c>
      <c r="L736" s="279"/>
      <c r="M736" s="294" t="s">
        <v>4251</v>
      </c>
      <c r="N736" s="294"/>
      <c r="O736" s="294">
        <v>53.1</v>
      </c>
      <c r="P736" s="300"/>
      <c r="Q736" s="292">
        <v>3050368.51</v>
      </c>
      <c r="R736" s="292"/>
      <c r="S736" s="292"/>
      <c r="T736" s="292"/>
      <c r="U736" s="292"/>
      <c r="V736" s="292"/>
      <c r="W736" s="292"/>
      <c r="X736" s="294"/>
      <c r="Y736" s="294" t="s">
        <v>1807</v>
      </c>
    </row>
    <row r="737" spans="1:25" ht="51" x14ac:dyDescent="0.25">
      <c r="A737" s="97">
        <f t="shared" si="13"/>
        <v>736</v>
      </c>
      <c r="B737" s="191"/>
      <c r="C737" s="191" t="s">
        <v>1652</v>
      </c>
      <c r="D737" s="294" t="s">
        <v>1787</v>
      </c>
      <c r="E737" s="259" t="s">
        <v>7896</v>
      </c>
      <c r="F737" s="265" t="s">
        <v>2863</v>
      </c>
      <c r="G737" s="294" t="s">
        <v>4025</v>
      </c>
      <c r="H737" s="294"/>
      <c r="I737" s="294"/>
      <c r="J737" s="294" t="s">
        <v>7879</v>
      </c>
      <c r="K737" s="279" t="s">
        <v>2834</v>
      </c>
      <c r="L737" s="279"/>
      <c r="M737" s="294" t="s">
        <v>4252</v>
      </c>
      <c r="N737" s="294"/>
      <c r="O737" s="294">
        <v>64.8</v>
      </c>
      <c r="P737" s="300"/>
      <c r="Q737" s="292">
        <v>2454818.4</v>
      </c>
      <c r="R737" s="292"/>
      <c r="S737" s="292"/>
      <c r="T737" s="292"/>
      <c r="U737" s="292"/>
      <c r="V737" s="292"/>
      <c r="W737" s="292"/>
      <c r="X737" s="294"/>
      <c r="Y737" s="294" t="s">
        <v>1807</v>
      </c>
    </row>
    <row r="738" spans="1:25" ht="51" x14ac:dyDescent="0.25">
      <c r="A738" s="97">
        <f t="shared" si="13"/>
        <v>737</v>
      </c>
      <c r="B738" s="191"/>
      <c r="C738" s="191" t="s">
        <v>1652</v>
      </c>
      <c r="D738" s="294" t="s">
        <v>1787</v>
      </c>
      <c r="E738" s="259" t="s">
        <v>7896</v>
      </c>
      <c r="F738" s="265" t="s">
        <v>2864</v>
      </c>
      <c r="G738" s="294" t="s">
        <v>2866</v>
      </c>
      <c r="H738" s="294"/>
      <c r="I738" s="294"/>
      <c r="J738" s="294" t="s">
        <v>7879</v>
      </c>
      <c r="K738" s="279" t="s">
        <v>2732</v>
      </c>
      <c r="L738" s="279"/>
      <c r="M738" s="294" t="s">
        <v>2865</v>
      </c>
      <c r="N738" s="294"/>
      <c r="O738" s="294">
        <v>42.1</v>
      </c>
      <c r="P738" s="300"/>
      <c r="Q738" s="292">
        <v>1594874.3</v>
      </c>
      <c r="R738" s="292"/>
      <c r="S738" s="292"/>
      <c r="T738" s="292"/>
      <c r="U738" s="292"/>
      <c r="V738" s="292"/>
      <c r="W738" s="292"/>
      <c r="X738" s="294"/>
      <c r="Y738" s="294" t="s">
        <v>1807</v>
      </c>
    </row>
    <row r="739" spans="1:25" ht="51" x14ac:dyDescent="0.25">
      <c r="A739" s="97">
        <f t="shared" si="13"/>
        <v>738</v>
      </c>
      <c r="B739" s="191"/>
      <c r="C739" s="191" t="s">
        <v>1652</v>
      </c>
      <c r="D739" s="294" t="s">
        <v>1787</v>
      </c>
      <c r="E739" s="259" t="s">
        <v>7896</v>
      </c>
      <c r="F739" s="265" t="s">
        <v>2867</v>
      </c>
      <c r="G739" s="294" t="s">
        <v>2869</v>
      </c>
      <c r="H739" s="294"/>
      <c r="I739" s="294"/>
      <c r="J739" s="294" t="s">
        <v>7879</v>
      </c>
      <c r="K739" s="279" t="s">
        <v>2732</v>
      </c>
      <c r="L739" s="279"/>
      <c r="M739" s="294" t="s">
        <v>2868</v>
      </c>
      <c r="N739" s="294"/>
      <c r="O739" s="294">
        <v>30.2</v>
      </c>
      <c r="P739" s="300"/>
      <c r="Q739" s="292">
        <v>1144066.6000000001</v>
      </c>
      <c r="R739" s="292"/>
      <c r="S739" s="292"/>
      <c r="T739" s="292"/>
      <c r="U739" s="292"/>
      <c r="V739" s="292"/>
      <c r="W739" s="292"/>
      <c r="X739" s="294"/>
      <c r="Y739" s="294" t="s">
        <v>1807</v>
      </c>
    </row>
    <row r="740" spans="1:25" ht="51" x14ac:dyDescent="0.25">
      <c r="A740" s="97">
        <f t="shared" si="13"/>
        <v>739</v>
      </c>
      <c r="B740" s="191"/>
      <c r="C740" s="191" t="s">
        <v>1652</v>
      </c>
      <c r="D740" s="294" t="s">
        <v>1787</v>
      </c>
      <c r="E740" s="259" t="s">
        <v>7896</v>
      </c>
      <c r="F740" s="265" t="s">
        <v>2870</v>
      </c>
      <c r="G740" s="294" t="s">
        <v>4026</v>
      </c>
      <c r="H740" s="294"/>
      <c r="I740" s="294"/>
      <c r="J740" s="294" t="s">
        <v>7879</v>
      </c>
      <c r="K740" s="279" t="s">
        <v>2226</v>
      </c>
      <c r="L740" s="279"/>
      <c r="M740" s="294" t="s">
        <v>4253</v>
      </c>
      <c r="N740" s="294"/>
      <c r="O740" s="294">
        <v>43</v>
      </c>
      <c r="P740" s="300"/>
      <c r="Q740" s="292">
        <v>1462817</v>
      </c>
      <c r="R740" s="292"/>
      <c r="S740" s="292"/>
      <c r="T740" s="292"/>
      <c r="U740" s="292"/>
      <c r="V740" s="292"/>
      <c r="W740" s="292"/>
      <c r="X740" s="294"/>
      <c r="Y740" s="294" t="s">
        <v>1807</v>
      </c>
    </row>
    <row r="741" spans="1:25" ht="51" x14ac:dyDescent="0.25">
      <c r="A741" s="97">
        <f t="shared" si="13"/>
        <v>740</v>
      </c>
      <c r="B741" s="191"/>
      <c r="C741" s="191" t="s">
        <v>1652</v>
      </c>
      <c r="D741" s="294" t="s">
        <v>1787</v>
      </c>
      <c r="E741" s="259" t="s">
        <v>7896</v>
      </c>
      <c r="F741" s="265" t="s">
        <v>2992</v>
      </c>
      <c r="G741" s="294" t="s">
        <v>2994</v>
      </c>
      <c r="H741" s="294"/>
      <c r="I741" s="294"/>
      <c r="J741" s="294" t="s">
        <v>7879</v>
      </c>
      <c r="K741" s="279" t="s">
        <v>2732</v>
      </c>
      <c r="L741" s="279"/>
      <c r="M741" s="294" t="s">
        <v>2993</v>
      </c>
      <c r="N741" s="294"/>
      <c r="O741" s="294">
        <v>52.6</v>
      </c>
      <c r="P741" s="300"/>
      <c r="Q741" s="292">
        <v>1992645.8</v>
      </c>
      <c r="R741" s="292"/>
      <c r="S741" s="292"/>
      <c r="T741" s="292"/>
      <c r="U741" s="292"/>
      <c r="V741" s="292"/>
      <c r="W741" s="292"/>
      <c r="X741" s="294"/>
      <c r="Y741" s="294" t="s">
        <v>1807</v>
      </c>
    </row>
    <row r="742" spans="1:25" ht="51" x14ac:dyDescent="0.25">
      <c r="A742" s="97">
        <f t="shared" si="13"/>
        <v>741</v>
      </c>
      <c r="B742" s="191"/>
      <c r="C742" s="191" t="s">
        <v>1652</v>
      </c>
      <c r="D742" s="294" t="s">
        <v>1787</v>
      </c>
      <c r="E742" s="259" t="s">
        <v>7896</v>
      </c>
      <c r="F742" s="265" t="s">
        <v>3078</v>
      </c>
      <c r="G742" s="294" t="s">
        <v>4051</v>
      </c>
      <c r="H742" s="294"/>
      <c r="I742" s="294"/>
      <c r="J742" s="294" t="s">
        <v>7879</v>
      </c>
      <c r="K742" s="132" t="s">
        <v>2064</v>
      </c>
      <c r="L742" s="132"/>
      <c r="M742" s="294" t="s">
        <v>4281</v>
      </c>
      <c r="N742" s="294"/>
      <c r="O742" s="294">
        <v>26</v>
      </c>
      <c r="P742" s="300"/>
      <c r="Q742" s="292">
        <v>579904</v>
      </c>
      <c r="R742" s="292"/>
      <c r="S742" s="292"/>
      <c r="T742" s="292"/>
      <c r="U742" s="292"/>
      <c r="V742" s="292"/>
      <c r="W742" s="292"/>
      <c r="X742" s="294"/>
      <c r="Y742" s="294" t="s">
        <v>1791</v>
      </c>
    </row>
    <row r="743" spans="1:25" ht="51" x14ac:dyDescent="0.25">
      <c r="A743" s="97">
        <f t="shared" si="13"/>
        <v>742</v>
      </c>
      <c r="B743" s="191"/>
      <c r="C743" s="191" t="s">
        <v>1652</v>
      </c>
      <c r="D743" s="294" t="s">
        <v>1787</v>
      </c>
      <c r="E743" s="259" t="s">
        <v>7896</v>
      </c>
      <c r="F743" s="265" t="s">
        <v>3079</v>
      </c>
      <c r="G743" s="294" t="s">
        <v>4052</v>
      </c>
      <c r="H743" s="294"/>
      <c r="I743" s="294"/>
      <c r="J743" s="294" t="s">
        <v>7879</v>
      </c>
      <c r="K743" s="132" t="s">
        <v>2064</v>
      </c>
      <c r="L743" s="132"/>
      <c r="M743" s="294" t="s">
        <v>4282</v>
      </c>
      <c r="N743" s="294"/>
      <c r="O743" s="294">
        <v>34.6</v>
      </c>
      <c r="P743" s="300"/>
      <c r="Q743" s="292">
        <v>771718.4</v>
      </c>
      <c r="R743" s="292"/>
      <c r="S743" s="292"/>
      <c r="T743" s="292"/>
      <c r="U743" s="292"/>
      <c r="V743" s="292"/>
      <c r="W743" s="292"/>
      <c r="X743" s="294"/>
      <c r="Y743" s="294" t="s">
        <v>1791</v>
      </c>
    </row>
    <row r="744" spans="1:25" ht="51" x14ac:dyDescent="0.25">
      <c r="A744" s="97">
        <f t="shared" si="13"/>
        <v>743</v>
      </c>
      <c r="B744" s="191"/>
      <c r="C744" s="191" t="s">
        <v>1652</v>
      </c>
      <c r="D744" s="294" t="s">
        <v>1787</v>
      </c>
      <c r="E744" s="259" t="s">
        <v>7896</v>
      </c>
      <c r="F744" s="265" t="s">
        <v>3080</v>
      </c>
      <c r="G744" s="294" t="s">
        <v>4053</v>
      </c>
      <c r="H744" s="294"/>
      <c r="I744" s="294"/>
      <c r="J744" s="294" t="s">
        <v>7879</v>
      </c>
      <c r="K744" s="132" t="s">
        <v>2064</v>
      </c>
      <c r="L744" s="132"/>
      <c r="M744" s="294" t="s">
        <v>4283</v>
      </c>
      <c r="N744" s="294"/>
      <c r="O744" s="294">
        <v>31.4</v>
      </c>
      <c r="P744" s="300"/>
      <c r="Q744" s="292">
        <v>700345.6</v>
      </c>
      <c r="R744" s="292"/>
      <c r="S744" s="292"/>
      <c r="T744" s="292"/>
      <c r="U744" s="292"/>
      <c r="V744" s="292"/>
      <c r="W744" s="292"/>
      <c r="X744" s="294"/>
      <c r="Y744" s="294" t="s">
        <v>1791</v>
      </c>
    </row>
    <row r="745" spans="1:25" ht="51" x14ac:dyDescent="0.25">
      <c r="A745" s="97">
        <f t="shared" si="13"/>
        <v>744</v>
      </c>
      <c r="B745" s="191"/>
      <c r="C745" s="191" t="s">
        <v>1652</v>
      </c>
      <c r="D745" s="294" t="s">
        <v>1787</v>
      </c>
      <c r="E745" s="259" t="s">
        <v>7896</v>
      </c>
      <c r="F745" s="265" t="s">
        <v>3081</v>
      </c>
      <c r="G745" s="294" t="s">
        <v>4054</v>
      </c>
      <c r="H745" s="294"/>
      <c r="I745" s="294"/>
      <c r="J745" s="294" t="s">
        <v>7879</v>
      </c>
      <c r="K745" s="132" t="s">
        <v>2064</v>
      </c>
      <c r="L745" s="132"/>
      <c r="M745" s="294" t="s">
        <v>4284</v>
      </c>
      <c r="N745" s="294"/>
      <c r="O745" s="294">
        <v>25.4</v>
      </c>
      <c r="P745" s="300"/>
      <c r="Q745" s="292">
        <v>566521.59999999998</v>
      </c>
      <c r="R745" s="292"/>
      <c r="S745" s="292"/>
      <c r="T745" s="292"/>
      <c r="U745" s="292"/>
      <c r="V745" s="292"/>
      <c r="W745" s="292"/>
      <c r="X745" s="294"/>
      <c r="Y745" s="294" t="s">
        <v>1791</v>
      </c>
    </row>
    <row r="746" spans="1:25" ht="51" x14ac:dyDescent="0.25">
      <c r="A746" s="97">
        <f t="shared" si="13"/>
        <v>745</v>
      </c>
      <c r="B746" s="191"/>
      <c r="C746" s="191" t="s">
        <v>1652</v>
      </c>
      <c r="D746" s="294" t="s">
        <v>1787</v>
      </c>
      <c r="E746" s="259" t="s">
        <v>7896</v>
      </c>
      <c r="F746" s="265" t="s">
        <v>3082</v>
      </c>
      <c r="G746" s="294" t="s">
        <v>4055</v>
      </c>
      <c r="H746" s="294"/>
      <c r="I746" s="294"/>
      <c r="J746" s="294" t="s">
        <v>7879</v>
      </c>
      <c r="K746" s="132" t="s">
        <v>2064</v>
      </c>
      <c r="L746" s="132"/>
      <c r="M746" s="294" t="s">
        <v>4285</v>
      </c>
      <c r="N746" s="294"/>
      <c r="O746" s="294">
        <v>30.6</v>
      </c>
      <c r="P746" s="300"/>
      <c r="Q746" s="292">
        <v>682502.4</v>
      </c>
      <c r="R746" s="292"/>
      <c r="S746" s="292"/>
      <c r="T746" s="292"/>
      <c r="U746" s="292"/>
      <c r="V746" s="292"/>
      <c r="W746" s="292"/>
      <c r="X746" s="294"/>
      <c r="Y746" s="294" t="s">
        <v>1791</v>
      </c>
    </row>
    <row r="747" spans="1:25" ht="51" x14ac:dyDescent="0.25">
      <c r="A747" s="97">
        <f t="shared" si="13"/>
        <v>746</v>
      </c>
      <c r="B747" s="191"/>
      <c r="C747" s="191" t="s">
        <v>1652</v>
      </c>
      <c r="D747" s="294" t="s">
        <v>1787</v>
      </c>
      <c r="E747" s="259" t="s">
        <v>7896</v>
      </c>
      <c r="F747" s="265" t="s">
        <v>3083</v>
      </c>
      <c r="G747" s="294" t="s">
        <v>4056</v>
      </c>
      <c r="H747" s="294"/>
      <c r="I747" s="294"/>
      <c r="J747" s="294" t="s">
        <v>7879</v>
      </c>
      <c r="K747" s="132" t="s">
        <v>2064</v>
      </c>
      <c r="L747" s="132"/>
      <c r="M747" s="294" t="s">
        <v>4286</v>
      </c>
      <c r="N747" s="294"/>
      <c r="O747" s="294">
        <v>24.5</v>
      </c>
      <c r="P747" s="300"/>
      <c r="Q747" s="292">
        <v>546448</v>
      </c>
      <c r="R747" s="292"/>
      <c r="S747" s="292"/>
      <c r="T747" s="292"/>
      <c r="U747" s="292"/>
      <c r="V747" s="292"/>
      <c r="W747" s="292"/>
      <c r="X747" s="294"/>
      <c r="Y747" s="294" t="s">
        <v>1791</v>
      </c>
    </row>
    <row r="748" spans="1:25" ht="51" x14ac:dyDescent="0.25">
      <c r="A748" s="97">
        <f t="shared" si="13"/>
        <v>747</v>
      </c>
      <c r="B748" s="191"/>
      <c r="C748" s="191" t="s">
        <v>1652</v>
      </c>
      <c r="D748" s="294" t="s">
        <v>1787</v>
      </c>
      <c r="E748" s="259" t="s">
        <v>7896</v>
      </c>
      <c r="F748" s="265" t="s">
        <v>3084</v>
      </c>
      <c r="G748" s="294" t="s">
        <v>4057</v>
      </c>
      <c r="H748" s="294"/>
      <c r="I748" s="294"/>
      <c r="J748" s="294" t="s">
        <v>7879</v>
      </c>
      <c r="K748" s="132" t="s">
        <v>2064</v>
      </c>
      <c r="L748" s="132"/>
      <c r="M748" s="294" t="s">
        <v>4287</v>
      </c>
      <c r="N748" s="294"/>
      <c r="O748" s="294">
        <v>24.3</v>
      </c>
      <c r="P748" s="300"/>
      <c r="Q748" s="292">
        <v>541987.19999999995</v>
      </c>
      <c r="R748" s="292"/>
      <c r="S748" s="292"/>
      <c r="T748" s="292"/>
      <c r="U748" s="292"/>
      <c r="V748" s="292"/>
      <c r="W748" s="292"/>
      <c r="X748" s="294"/>
      <c r="Y748" s="294" t="s">
        <v>1791</v>
      </c>
    </row>
    <row r="749" spans="1:25" ht="51" x14ac:dyDescent="0.25">
      <c r="A749" s="97">
        <f t="shared" si="13"/>
        <v>748</v>
      </c>
      <c r="B749" s="191"/>
      <c r="C749" s="191" t="s">
        <v>1652</v>
      </c>
      <c r="D749" s="294" t="s">
        <v>1787</v>
      </c>
      <c r="E749" s="259" t="s">
        <v>7896</v>
      </c>
      <c r="F749" s="265" t="s">
        <v>3085</v>
      </c>
      <c r="G749" s="294" t="s">
        <v>4058</v>
      </c>
      <c r="H749" s="294"/>
      <c r="I749" s="294"/>
      <c r="J749" s="294" t="s">
        <v>7879</v>
      </c>
      <c r="K749" s="132" t="s">
        <v>2064</v>
      </c>
      <c r="L749" s="132"/>
      <c r="M749" s="294" t="s">
        <v>4288</v>
      </c>
      <c r="N749" s="294"/>
      <c r="O749" s="294">
        <v>35.5</v>
      </c>
      <c r="P749" s="300"/>
      <c r="Q749" s="292">
        <v>791792</v>
      </c>
      <c r="R749" s="292"/>
      <c r="S749" s="292"/>
      <c r="T749" s="292"/>
      <c r="U749" s="292"/>
      <c r="V749" s="292"/>
      <c r="W749" s="292"/>
      <c r="X749" s="294"/>
      <c r="Y749" s="294" t="s">
        <v>1791</v>
      </c>
    </row>
    <row r="750" spans="1:25" ht="51" x14ac:dyDescent="0.25">
      <c r="A750" s="97">
        <f t="shared" si="13"/>
        <v>749</v>
      </c>
      <c r="B750" s="191"/>
      <c r="C750" s="191" t="s">
        <v>1652</v>
      </c>
      <c r="D750" s="294" t="s">
        <v>1787</v>
      </c>
      <c r="E750" s="259" t="s">
        <v>7896</v>
      </c>
      <c r="F750" s="265" t="s">
        <v>3086</v>
      </c>
      <c r="G750" s="294" t="s">
        <v>4059</v>
      </c>
      <c r="H750" s="294"/>
      <c r="I750" s="294"/>
      <c r="J750" s="294" t="s">
        <v>7879</v>
      </c>
      <c r="K750" s="132" t="s">
        <v>2064</v>
      </c>
      <c r="L750" s="132"/>
      <c r="M750" s="294" t="s">
        <v>4289</v>
      </c>
      <c r="N750" s="294"/>
      <c r="O750" s="294">
        <v>24.6</v>
      </c>
      <c r="P750" s="300"/>
      <c r="Q750" s="292">
        <v>548678.40000000002</v>
      </c>
      <c r="R750" s="292"/>
      <c r="S750" s="292"/>
      <c r="T750" s="292"/>
      <c r="U750" s="292"/>
      <c r="V750" s="292"/>
      <c r="W750" s="292"/>
      <c r="X750" s="294"/>
      <c r="Y750" s="294" t="s">
        <v>1791</v>
      </c>
    </row>
    <row r="751" spans="1:25" ht="51" x14ac:dyDescent="0.25">
      <c r="A751" s="97">
        <f t="shared" si="13"/>
        <v>750</v>
      </c>
      <c r="B751" s="191"/>
      <c r="C751" s="191" t="s">
        <v>1652</v>
      </c>
      <c r="D751" s="294" t="s">
        <v>1787</v>
      </c>
      <c r="E751" s="259" t="s">
        <v>7896</v>
      </c>
      <c r="F751" s="265" t="s">
        <v>3118</v>
      </c>
      <c r="G751" s="258" t="s">
        <v>4064</v>
      </c>
      <c r="H751" s="258"/>
      <c r="I751" s="258"/>
      <c r="J751" s="294" t="s">
        <v>7879</v>
      </c>
      <c r="K751" s="132" t="s">
        <v>3117</v>
      </c>
      <c r="L751" s="132"/>
      <c r="M751" s="294" t="s">
        <v>4294</v>
      </c>
      <c r="N751" s="294"/>
      <c r="O751" s="294">
        <v>35.799999999999997</v>
      </c>
      <c r="P751" s="300"/>
      <c r="Q751" s="292">
        <v>794022.40000000002</v>
      </c>
      <c r="R751" s="292"/>
      <c r="S751" s="292"/>
      <c r="T751" s="292"/>
      <c r="U751" s="292"/>
      <c r="V751" s="292"/>
      <c r="W751" s="292"/>
      <c r="X751" s="294"/>
      <c r="Y751" s="294" t="s">
        <v>1807</v>
      </c>
    </row>
    <row r="752" spans="1:25" ht="51" x14ac:dyDescent="0.25">
      <c r="A752" s="97">
        <f t="shared" si="13"/>
        <v>751</v>
      </c>
      <c r="B752" s="191"/>
      <c r="C752" s="191" t="s">
        <v>1652</v>
      </c>
      <c r="D752" s="294" t="s">
        <v>1787</v>
      </c>
      <c r="E752" s="259" t="s">
        <v>7896</v>
      </c>
      <c r="F752" s="265" t="s">
        <v>3119</v>
      </c>
      <c r="G752" s="258" t="s">
        <v>4065</v>
      </c>
      <c r="H752" s="258"/>
      <c r="I752" s="258"/>
      <c r="J752" s="294" t="s">
        <v>7879</v>
      </c>
      <c r="K752" s="132" t="s">
        <v>3117</v>
      </c>
      <c r="L752" s="132"/>
      <c r="M752" s="294" t="s">
        <v>4295</v>
      </c>
      <c r="N752" s="294"/>
      <c r="O752" s="294">
        <v>25.8</v>
      </c>
      <c r="P752" s="300"/>
      <c r="Q752" s="292">
        <v>575443.19999999995</v>
      </c>
      <c r="R752" s="292"/>
      <c r="S752" s="292"/>
      <c r="T752" s="292"/>
      <c r="U752" s="292"/>
      <c r="V752" s="292"/>
      <c r="W752" s="292"/>
      <c r="X752" s="294"/>
      <c r="Y752" s="294" t="s">
        <v>1807</v>
      </c>
    </row>
    <row r="753" spans="1:25" ht="51" x14ac:dyDescent="0.25">
      <c r="A753" s="97">
        <f t="shared" si="13"/>
        <v>752</v>
      </c>
      <c r="B753" s="191"/>
      <c r="C753" s="191" t="s">
        <v>1652</v>
      </c>
      <c r="D753" s="294" t="s">
        <v>1787</v>
      </c>
      <c r="E753" s="259" t="s">
        <v>7896</v>
      </c>
      <c r="F753" s="265" t="s">
        <v>3120</v>
      </c>
      <c r="G753" s="258" t="s">
        <v>4066</v>
      </c>
      <c r="H753" s="258"/>
      <c r="I753" s="258"/>
      <c r="J753" s="294" t="s">
        <v>7879</v>
      </c>
      <c r="K753" s="132" t="s">
        <v>3117</v>
      </c>
      <c r="L753" s="132"/>
      <c r="M753" s="294" t="s">
        <v>4296</v>
      </c>
      <c r="N753" s="294"/>
      <c r="O753" s="294">
        <v>34</v>
      </c>
      <c r="P753" s="300"/>
      <c r="Q753" s="292">
        <v>758336</v>
      </c>
      <c r="R753" s="292"/>
      <c r="S753" s="292"/>
      <c r="T753" s="292"/>
      <c r="U753" s="292"/>
      <c r="V753" s="292"/>
      <c r="W753" s="292"/>
      <c r="X753" s="294"/>
      <c r="Y753" s="294" t="s">
        <v>1807</v>
      </c>
    </row>
    <row r="754" spans="1:25" ht="51" x14ac:dyDescent="0.25">
      <c r="A754" s="97">
        <f t="shared" si="13"/>
        <v>753</v>
      </c>
      <c r="B754" s="191"/>
      <c r="C754" s="191" t="s">
        <v>1652</v>
      </c>
      <c r="D754" s="294" t="s">
        <v>1787</v>
      </c>
      <c r="E754" s="259" t="s">
        <v>7896</v>
      </c>
      <c r="F754" s="265" t="s">
        <v>3122</v>
      </c>
      <c r="G754" s="294" t="s">
        <v>4067</v>
      </c>
      <c r="H754" s="294"/>
      <c r="I754" s="294"/>
      <c r="J754" s="294" t="s">
        <v>7879</v>
      </c>
      <c r="K754" s="132" t="s">
        <v>3121</v>
      </c>
      <c r="L754" s="132"/>
      <c r="M754" s="294" t="s">
        <v>4297</v>
      </c>
      <c r="N754" s="294"/>
      <c r="O754" s="294">
        <v>47.9</v>
      </c>
      <c r="P754" s="300"/>
      <c r="Q754" s="292">
        <v>1068361.6000000001</v>
      </c>
      <c r="R754" s="292"/>
      <c r="S754" s="292"/>
      <c r="T754" s="292"/>
      <c r="U754" s="292"/>
      <c r="V754" s="292"/>
      <c r="W754" s="292"/>
      <c r="X754" s="294"/>
      <c r="Y754" s="294" t="s">
        <v>1791</v>
      </c>
    </row>
    <row r="755" spans="1:25" ht="51" x14ac:dyDescent="0.25">
      <c r="A755" s="97">
        <f t="shared" si="13"/>
        <v>754</v>
      </c>
      <c r="B755" s="191"/>
      <c r="C755" s="191" t="s">
        <v>1652</v>
      </c>
      <c r="D755" s="294" t="s">
        <v>1787</v>
      </c>
      <c r="E755" s="259" t="s">
        <v>7896</v>
      </c>
      <c r="F755" s="279" t="s">
        <v>3124</v>
      </c>
      <c r="G755" s="294" t="s">
        <v>3126</v>
      </c>
      <c r="H755" s="294"/>
      <c r="I755" s="294"/>
      <c r="J755" s="294" t="s">
        <v>7879</v>
      </c>
      <c r="K755" s="132" t="s">
        <v>3123</v>
      </c>
      <c r="L755" s="132"/>
      <c r="M755" s="294" t="s">
        <v>3125</v>
      </c>
      <c r="N755" s="294"/>
      <c r="O755" s="294">
        <v>17.399999999999999</v>
      </c>
      <c r="P755" s="300"/>
      <c r="Q755" s="292">
        <v>1234843.2</v>
      </c>
      <c r="R755" s="292"/>
      <c r="S755" s="292"/>
      <c r="T755" s="292"/>
      <c r="U755" s="292"/>
      <c r="V755" s="292"/>
      <c r="W755" s="292"/>
      <c r="X755" s="294"/>
      <c r="Y755" s="294" t="s">
        <v>1807</v>
      </c>
    </row>
    <row r="756" spans="1:25" ht="51" x14ac:dyDescent="0.25">
      <c r="A756" s="97">
        <f t="shared" si="13"/>
        <v>755</v>
      </c>
      <c r="B756" s="191"/>
      <c r="C756" s="191" t="s">
        <v>1652</v>
      </c>
      <c r="D756" s="294" t="s">
        <v>1787</v>
      </c>
      <c r="E756" s="259" t="s">
        <v>7896</v>
      </c>
      <c r="F756" s="279" t="s">
        <v>3128</v>
      </c>
      <c r="G756" s="294"/>
      <c r="H756" s="294"/>
      <c r="I756" s="294"/>
      <c r="J756" s="294" t="s">
        <v>7879</v>
      </c>
      <c r="K756" s="132" t="s">
        <v>3127</v>
      </c>
      <c r="L756" s="132"/>
      <c r="M756" s="294" t="s">
        <v>3129</v>
      </c>
      <c r="N756" s="294"/>
      <c r="O756" s="294">
        <v>30.8</v>
      </c>
      <c r="P756" s="300"/>
      <c r="Q756" s="292">
        <v>2587500</v>
      </c>
      <c r="R756" s="292"/>
      <c r="S756" s="292"/>
      <c r="T756" s="292"/>
      <c r="U756" s="292"/>
      <c r="V756" s="292"/>
      <c r="W756" s="292"/>
      <c r="X756" s="294"/>
      <c r="Y756" s="294" t="s">
        <v>1807</v>
      </c>
    </row>
    <row r="757" spans="1:25" ht="51" x14ac:dyDescent="0.25">
      <c r="A757" s="97">
        <f t="shared" si="13"/>
        <v>756</v>
      </c>
      <c r="B757" s="191"/>
      <c r="C757" s="191" t="s">
        <v>1652</v>
      </c>
      <c r="D757" s="294" t="s">
        <v>1787</v>
      </c>
      <c r="E757" s="259" t="s">
        <v>7896</v>
      </c>
      <c r="F757" s="279" t="s">
        <v>3131</v>
      </c>
      <c r="G757" s="294" t="s">
        <v>4068</v>
      </c>
      <c r="H757" s="294"/>
      <c r="I757" s="294"/>
      <c r="J757" s="294" t="s">
        <v>7879</v>
      </c>
      <c r="K757" s="132" t="s">
        <v>3130</v>
      </c>
      <c r="L757" s="132"/>
      <c r="M757" s="294" t="s">
        <v>4298</v>
      </c>
      <c r="N757" s="294"/>
      <c r="O757" s="294">
        <v>44.3</v>
      </c>
      <c r="P757" s="300"/>
      <c r="Q757" s="292">
        <v>3173814</v>
      </c>
      <c r="R757" s="292"/>
      <c r="S757" s="292"/>
      <c r="T757" s="292"/>
      <c r="U757" s="292"/>
      <c r="V757" s="292"/>
      <c r="W757" s="292"/>
      <c r="X757" s="294"/>
      <c r="Y757" s="294" t="s">
        <v>1807</v>
      </c>
    </row>
    <row r="758" spans="1:25" ht="51" x14ac:dyDescent="0.25">
      <c r="A758" s="97">
        <f t="shared" si="13"/>
        <v>757</v>
      </c>
      <c r="B758" s="191"/>
      <c r="C758" s="191" t="s">
        <v>1652</v>
      </c>
      <c r="D758" s="294" t="s">
        <v>1787</v>
      </c>
      <c r="E758" s="259" t="s">
        <v>7896</v>
      </c>
      <c r="F758" s="279" t="s">
        <v>3133</v>
      </c>
      <c r="G758" s="294" t="s">
        <v>3135</v>
      </c>
      <c r="H758" s="294"/>
      <c r="I758" s="294"/>
      <c r="J758" s="294" t="s">
        <v>7879</v>
      </c>
      <c r="K758" s="132" t="s">
        <v>3132</v>
      </c>
      <c r="L758" s="132"/>
      <c r="M758" s="294" t="s">
        <v>3134</v>
      </c>
      <c r="N758" s="294"/>
      <c r="O758" s="294">
        <v>44</v>
      </c>
      <c r="P758" s="300"/>
      <c r="Q758" s="292">
        <v>367966</v>
      </c>
      <c r="R758" s="292"/>
      <c r="S758" s="292"/>
      <c r="T758" s="292"/>
      <c r="U758" s="292"/>
      <c r="V758" s="292"/>
      <c r="W758" s="292"/>
      <c r="X758" s="294"/>
      <c r="Y758" s="294" t="s">
        <v>1807</v>
      </c>
    </row>
    <row r="759" spans="1:25" ht="51" x14ac:dyDescent="0.25">
      <c r="A759" s="97">
        <f t="shared" si="13"/>
        <v>758</v>
      </c>
      <c r="B759" s="191"/>
      <c r="C759" s="191" t="s">
        <v>1652</v>
      </c>
      <c r="D759" s="294" t="s">
        <v>1787</v>
      </c>
      <c r="E759" s="259" t="s">
        <v>7896</v>
      </c>
      <c r="F759" s="265" t="s">
        <v>3136</v>
      </c>
      <c r="G759" s="294" t="s">
        <v>4069</v>
      </c>
      <c r="H759" s="294"/>
      <c r="I759" s="294"/>
      <c r="J759" s="294" t="s">
        <v>7879</v>
      </c>
      <c r="K759" s="132" t="s">
        <v>1989</v>
      </c>
      <c r="L759" s="132"/>
      <c r="M759" s="294" t="s">
        <v>4299</v>
      </c>
      <c r="N759" s="294"/>
      <c r="O759" s="294">
        <v>54</v>
      </c>
      <c r="P759" s="300"/>
      <c r="Q759" s="292">
        <v>2506105</v>
      </c>
      <c r="R759" s="292"/>
      <c r="S759" s="292"/>
      <c r="T759" s="292"/>
      <c r="U759" s="292"/>
      <c r="V759" s="292"/>
      <c r="W759" s="292"/>
      <c r="X759" s="294"/>
      <c r="Y759" s="294" t="s">
        <v>1807</v>
      </c>
    </row>
    <row r="760" spans="1:25" ht="51" x14ac:dyDescent="0.25">
      <c r="A760" s="97">
        <f t="shared" si="13"/>
        <v>759</v>
      </c>
      <c r="B760" s="191"/>
      <c r="C760" s="191" t="s">
        <v>1652</v>
      </c>
      <c r="D760" s="294" t="s">
        <v>1787</v>
      </c>
      <c r="E760" s="259" t="s">
        <v>7896</v>
      </c>
      <c r="F760" s="279" t="s">
        <v>3138</v>
      </c>
      <c r="G760" s="294" t="s">
        <v>4070</v>
      </c>
      <c r="H760" s="294"/>
      <c r="I760" s="294"/>
      <c r="J760" s="294" t="s">
        <v>7879</v>
      </c>
      <c r="K760" s="132" t="s">
        <v>3137</v>
      </c>
      <c r="L760" s="132"/>
      <c r="M760" s="294" t="s">
        <v>4300</v>
      </c>
      <c r="N760" s="294"/>
      <c r="O760" s="294">
        <v>43.6</v>
      </c>
      <c r="P760" s="300"/>
      <c r="Q760" s="292">
        <v>2100000</v>
      </c>
      <c r="R760" s="292"/>
      <c r="S760" s="292"/>
      <c r="T760" s="292"/>
      <c r="U760" s="292"/>
      <c r="V760" s="292"/>
      <c r="W760" s="292"/>
      <c r="X760" s="294"/>
      <c r="Y760" s="294" t="s">
        <v>1807</v>
      </c>
    </row>
    <row r="761" spans="1:25" ht="51" x14ac:dyDescent="0.25">
      <c r="A761" s="97">
        <f t="shared" si="13"/>
        <v>760</v>
      </c>
      <c r="B761" s="191"/>
      <c r="C761" s="191" t="s">
        <v>1652</v>
      </c>
      <c r="D761" s="294" t="s">
        <v>1787</v>
      </c>
      <c r="E761" s="259" t="s">
        <v>7896</v>
      </c>
      <c r="F761" s="265" t="s">
        <v>3153</v>
      </c>
      <c r="G761" s="294" t="s">
        <v>8074</v>
      </c>
      <c r="H761" s="294"/>
      <c r="I761" s="294"/>
      <c r="J761" s="294" t="s">
        <v>7879</v>
      </c>
      <c r="K761" s="132" t="s">
        <v>3121</v>
      </c>
      <c r="L761" s="132"/>
      <c r="M761" s="294" t="s">
        <v>8075</v>
      </c>
      <c r="N761" s="294"/>
      <c r="O761" s="294">
        <v>43.9</v>
      </c>
      <c r="P761" s="300"/>
      <c r="Q761" s="292">
        <v>979145.6</v>
      </c>
      <c r="R761" s="292"/>
      <c r="S761" s="292"/>
      <c r="T761" s="292"/>
      <c r="U761" s="292"/>
      <c r="V761" s="292"/>
      <c r="W761" s="292"/>
      <c r="X761" s="294"/>
      <c r="Y761" s="294" t="s">
        <v>1807</v>
      </c>
    </row>
    <row r="762" spans="1:25" ht="51" x14ac:dyDescent="0.25">
      <c r="A762" s="97">
        <f t="shared" si="13"/>
        <v>761</v>
      </c>
      <c r="B762" s="191"/>
      <c r="C762" s="191" t="s">
        <v>1652</v>
      </c>
      <c r="D762" s="294" t="s">
        <v>1787</v>
      </c>
      <c r="E762" s="259" t="s">
        <v>7896</v>
      </c>
      <c r="F762" s="265" t="s">
        <v>3165</v>
      </c>
      <c r="G762" s="294" t="s">
        <v>3167</v>
      </c>
      <c r="H762" s="294"/>
      <c r="I762" s="294"/>
      <c r="J762" s="294" t="s">
        <v>7879</v>
      </c>
      <c r="K762" s="132" t="s">
        <v>3164</v>
      </c>
      <c r="L762" s="132"/>
      <c r="M762" s="11" t="s">
        <v>3166</v>
      </c>
      <c r="N762" s="11"/>
      <c r="O762" s="294">
        <v>41.2</v>
      </c>
      <c r="P762" s="300"/>
      <c r="Q762" s="292">
        <v>1665225.31</v>
      </c>
      <c r="R762" s="292"/>
      <c r="S762" s="292"/>
      <c r="T762" s="292"/>
      <c r="U762" s="292"/>
      <c r="V762" s="292"/>
      <c r="W762" s="292"/>
      <c r="X762" s="294"/>
      <c r="Y762" s="294" t="s">
        <v>1807</v>
      </c>
    </row>
    <row r="763" spans="1:25" ht="51" x14ac:dyDescent="0.25">
      <c r="A763" s="97">
        <f t="shared" si="13"/>
        <v>762</v>
      </c>
      <c r="B763" s="191"/>
      <c r="C763" s="191" t="s">
        <v>1652</v>
      </c>
      <c r="D763" s="294" t="s">
        <v>1787</v>
      </c>
      <c r="E763" s="259" t="s">
        <v>7896</v>
      </c>
      <c r="F763" s="265" t="s">
        <v>3168</v>
      </c>
      <c r="G763" s="294" t="s">
        <v>8076</v>
      </c>
      <c r="H763" s="294"/>
      <c r="I763" s="294"/>
      <c r="J763" s="294" t="s">
        <v>7879</v>
      </c>
      <c r="K763" s="132" t="s">
        <v>3139</v>
      </c>
      <c r="L763" s="132"/>
      <c r="M763" s="294" t="s">
        <v>8077</v>
      </c>
      <c r="N763" s="294"/>
      <c r="O763" s="294">
        <v>44.7</v>
      </c>
      <c r="P763" s="300"/>
      <c r="Q763" s="292">
        <v>996988.8</v>
      </c>
      <c r="R763" s="292"/>
      <c r="S763" s="292"/>
      <c r="T763" s="292"/>
      <c r="U763" s="292"/>
      <c r="V763" s="292"/>
      <c r="W763" s="292"/>
      <c r="X763" s="294"/>
      <c r="Y763" s="294" t="s">
        <v>1807</v>
      </c>
    </row>
    <row r="764" spans="1:25" ht="51" x14ac:dyDescent="0.25">
      <c r="A764" s="97">
        <f t="shared" si="13"/>
        <v>763</v>
      </c>
      <c r="B764" s="191"/>
      <c r="C764" s="191" t="s">
        <v>1652</v>
      </c>
      <c r="D764" s="294" t="s">
        <v>1787</v>
      </c>
      <c r="E764" s="259" t="s">
        <v>7896</v>
      </c>
      <c r="F764" s="279" t="s">
        <v>3169</v>
      </c>
      <c r="G764" s="294" t="s">
        <v>4073</v>
      </c>
      <c r="H764" s="294"/>
      <c r="I764" s="294"/>
      <c r="J764" s="294" t="s">
        <v>7879</v>
      </c>
      <c r="K764" s="132" t="s">
        <v>3139</v>
      </c>
      <c r="L764" s="132"/>
      <c r="M764" s="294" t="s">
        <v>4303</v>
      </c>
      <c r="N764" s="294"/>
      <c r="O764" s="294">
        <v>41.1</v>
      </c>
      <c r="P764" s="300"/>
      <c r="Q764" s="292">
        <v>1556991.3</v>
      </c>
      <c r="R764" s="292"/>
      <c r="S764" s="292"/>
      <c r="T764" s="292"/>
      <c r="U764" s="292"/>
      <c r="V764" s="292"/>
      <c r="W764" s="292"/>
      <c r="X764" s="294"/>
      <c r="Y764" s="294" t="s">
        <v>1807</v>
      </c>
    </row>
    <row r="765" spans="1:25" ht="114.75" x14ac:dyDescent="0.25">
      <c r="A765" s="97">
        <f t="shared" si="13"/>
        <v>764</v>
      </c>
      <c r="B765" s="191"/>
      <c r="C765" s="191" t="s">
        <v>1652</v>
      </c>
      <c r="D765" s="294" t="s">
        <v>1808</v>
      </c>
      <c r="E765" s="259" t="s">
        <v>7896</v>
      </c>
      <c r="F765" s="265" t="s">
        <v>3170</v>
      </c>
      <c r="G765" s="61" t="s">
        <v>8080</v>
      </c>
      <c r="H765" s="294"/>
      <c r="I765" s="294"/>
      <c r="J765" s="294" t="s">
        <v>7879</v>
      </c>
      <c r="K765" s="132" t="s">
        <v>1809</v>
      </c>
      <c r="L765" s="132"/>
      <c r="M765" s="294" t="s">
        <v>8078</v>
      </c>
      <c r="N765" s="294"/>
      <c r="O765" s="60">
        <v>20.100000000000001</v>
      </c>
      <c r="P765" s="300"/>
      <c r="Q765" s="292">
        <v>45000</v>
      </c>
      <c r="R765" s="292"/>
      <c r="S765" s="292"/>
      <c r="T765" s="292"/>
      <c r="U765" s="292"/>
      <c r="V765" s="292"/>
      <c r="W765" s="292"/>
      <c r="X765" s="294"/>
      <c r="Y765" s="294" t="s">
        <v>1791</v>
      </c>
    </row>
    <row r="766" spans="1:25" ht="114.75" x14ac:dyDescent="0.25">
      <c r="A766" s="97">
        <f t="shared" si="13"/>
        <v>765</v>
      </c>
      <c r="B766" s="191"/>
      <c r="C766" s="191" t="s">
        <v>1652</v>
      </c>
      <c r="D766" s="294" t="s">
        <v>1808</v>
      </c>
      <c r="E766" s="259" t="s">
        <v>7896</v>
      </c>
      <c r="F766" s="265" t="s">
        <v>3171</v>
      </c>
      <c r="G766" s="61" t="s">
        <v>8081</v>
      </c>
      <c r="H766" s="294"/>
      <c r="I766" s="294"/>
      <c r="J766" s="294" t="s">
        <v>7879</v>
      </c>
      <c r="K766" s="132" t="s">
        <v>1809</v>
      </c>
      <c r="L766" s="132"/>
      <c r="M766" s="294" t="s">
        <v>8079</v>
      </c>
      <c r="N766" s="294"/>
      <c r="O766" s="60">
        <v>25.6</v>
      </c>
      <c r="P766" s="300"/>
      <c r="Q766" s="292">
        <v>56800</v>
      </c>
      <c r="R766" s="292"/>
      <c r="S766" s="292"/>
      <c r="T766" s="292"/>
      <c r="U766" s="292"/>
      <c r="V766" s="292"/>
      <c r="W766" s="292"/>
      <c r="X766" s="294"/>
      <c r="Y766" s="294" t="s">
        <v>1791</v>
      </c>
    </row>
    <row r="767" spans="1:25" ht="51" x14ac:dyDescent="0.25">
      <c r="A767" s="97">
        <f t="shared" si="13"/>
        <v>766</v>
      </c>
      <c r="B767" s="191"/>
      <c r="C767" s="191" t="s">
        <v>1652</v>
      </c>
      <c r="D767" s="294" t="s">
        <v>1787</v>
      </c>
      <c r="E767" s="259" t="s">
        <v>7896</v>
      </c>
      <c r="F767" s="265" t="s">
        <v>3173</v>
      </c>
      <c r="G767" s="61" t="s">
        <v>8084</v>
      </c>
      <c r="H767" s="294"/>
      <c r="I767" s="294"/>
      <c r="J767" s="294" t="s">
        <v>7879</v>
      </c>
      <c r="K767" s="132" t="s">
        <v>3172</v>
      </c>
      <c r="L767" s="132"/>
      <c r="M767" s="294" t="s">
        <v>8082</v>
      </c>
      <c r="N767" s="294"/>
      <c r="O767" s="60">
        <v>32.200000000000003</v>
      </c>
      <c r="P767" s="300"/>
      <c r="Q767" s="292">
        <v>517671.03</v>
      </c>
      <c r="R767" s="292"/>
      <c r="S767" s="292"/>
      <c r="T767" s="292"/>
      <c r="U767" s="292"/>
      <c r="V767" s="292"/>
      <c r="W767" s="292"/>
      <c r="X767" s="294"/>
      <c r="Y767" s="294" t="s">
        <v>1791</v>
      </c>
    </row>
    <row r="768" spans="1:25" ht="51" x14ac:dyDescent="0.25">
      <c r="A768" s="97">
        <f t="shared" si="13"/>
        <v>767</v>
      </c>
      <c r="B768" s="191"/>
      <c r="C768" s="191" t="s">
        <v>1652</v>
      </c>
      <c r="D768" s="294" t="s">
        <v>1787</v>
      </c>
      <c r="E768" s="259" t="s">
        <v>7896</v>
      </c>
      <c r="F768" s="265" t="s">
        <v>3175</v>
      </c>
      <c r="G768" s="61" t="s">
        <v>8085</v>
      </c>
      <c r="H768" s="294"/>
      <c r="I768" s="294"/>
      <c r="J768" s="294" t="s">
        <v>7879</v>
      </c>
      <c r="K768" s="132" t="s">
        <v>3174</v>
      </c>
      <c r="L768" s="132"/>
      <c r="M768" s="294" t="s">
        <v>8083</v>
      </c>
      <c r="N768" s="294"/>
      <c r="O768" s="294">
        <v>35</v>
      </c>
      <c r="P768" s="300"/>
      <c r="Q768" s="292">
        <v>734965</v>
      </c>
      <c r="R768" s="292"/>
      <c r="S768" s="292"/>
      <c r="T768" s="292"/>
      <c r="U768" s="292"/>
      <c r="V768" s="292"/>
      <c r="W768" s="292"/>
      <c r="X768" s="294"/>
      <c r="Y768" s="294" t="s">
        <v>1791</v>
      </c>
    </row>
    <row r="769" spans="1:25" ht="51" x14ac:dyDescent="0.25">
      <c r="A769" s="97">
        <f t="shared" si="13"/>
        <v>768</v>
      </c>
      <c r="B769" s="191"/>
      <c r="C769" s="191" t="s">
        <v>1652</v>
      </c>
      <c r="D769" s="294" t="s">
        <v>1787</v>
      </c>
      <c r="E769" s="259" t="s">
        <v>7896</v>
      </c>
      <c r="F769" s="265" t="s">
        <v>3176</v>
      </c>
      <c r="G769" s="294" t="s">
        <v>3178</v>
      </c>
      <c r="H769" s="294"/>
      <c r="I769" s="294"/>
      <c r="J769" s="294" t="s">
        <v>7879</v>
      </c>
      <c r="K769" s="279" t="s">
        <v>2312</v>
      </c>
      <c r="L769" s="279"/>
      <c r="M769" s="294" t="s">
        <v>3177</v>
      </c>
      <c r="N769" s="294"/>
      <c r="O769" s="294">
        <v>51.1</v>
      </c>
      <c r="P769" s="300"/>
      <c r="Q769" s="292">
        <v>1139734.3999999999</v>
      </c>
      <c r="R769" s="292"/>
      <c r="S769" s="292"/>
      <c r="T769" s="292"/>
      <c r="U769" s="292"/>
      <c r="V769" s="292"/>
      <c r="W769" s="292"/>
      <c r="X769" s="294"/>
      <c r="Y769" s="294" t="s">
        <v>1791</v>
      </c>
    </row>
    <row r="770" spans="1:25" ht="114.75" x14ac:dyDescent="0.25">
      <c r="A770" s="97">
        <f t="shared" si="13"/>
        <v>769</v>
      </c>
      <c r="B770" s="191"/>
      <c r="C770" s="191" t="s">
        <v>1652</v>
      </c>
      <c r="D770" s="294" t="s">
        <v>1808</v>
      </c>
      <c r="E770" s="259" t="s">
        <v>7896</v>
      </c>
      <c r="F770" s="265" t="s">
        <v>3179</v>
      </c>
      <c r="G770" s="61" t="s">
        <v>8087</v>
      </c>
      <c r="H770" s="294"/>
      <c r="I770" s="294"/>
      <c r="J770" s="294" t="s">
        <v>7879</v>
      </c>
      <c r="K770" s="132" t="s">
        <v>1809</v>
      </c>
      <c r="L770" s="132"/>
      <c r="M770" s="294" t="s">
        <v>8086</v>
      </c>
      <c r="N770" s="294"/>
      <c r="O770" s="60">
        <v>20.9</v>
      </c>
      <c r="P770" s="300"/>
      <c r="Q770" s="292">
        <v>45800</v>
      </c>
      <c r="R770" s="292"/>
      <c r="S770" s="292"/>
      <c r="T770" s="292"/>
      <c r="U770" s="292"/>
      <c r="V770" s="292"/>
      <c r="W770" s="292"/>
      <c r="X770" s="294"/>
      <c r="Y770" s="294" t="s">
        <v>1791</v>
      </c>
    </row>
    <row r="771" spans="1:25" ht="114.75" x14ac:dyDescent="0.25">
      <c r="A771" s="97">
        <f t="shared" si="13"/>
        <v>770</v>
      </c>
      <c r="B771" s="191"/>
      <c r="C771" s="191" t="s">
        <v>1652</v>
      </c>
      <c r="D771" s="294" t="s">
        <v>1808</v>
      </c>
      <c r="E771" s="259" t="s">
        <v>7896</v>
      </c>
      <c r="F771" s="265" t="s">
        <v>3184</v>
      </c>
      <c r="G771" s="61" t="s">
        <v>8090</v>
      </c>
      <c r="H771" s="294"/>
      <c r="I771" s="294"/>
      <c r="J771" s="294" t="s">
        <v>7879</v>
      </c>
      <c r="K771" s="132" t="s">
        <v>1809</v>
      </c>
      <c r="L771" s="132"/>
      <c r="M771" s="294" t="s">
        <v>8088</v>
      </c>
      <c r="N771" s="294"/>
      <c r="O771" s="294">
        <v>28.1</v>
      </c>
      <c r="P771" s="300"/>
      <c r="Q771" s="292">
        <v>59800</v>
      </c>
      <c r="R771" s="292"/>
      <c r="S771" s="292"/>
      <c r="T771" s="292"/>
      <c r="U771" s="292"/>
      <c r="V771" s="292"/>
      <c r="W771" s="292"/>
      <c r="X771" s="294"/>
      <c r="Y771" s="294" t="s">
        <v>1791</v>
      </c>
    </row>
    <row r="772" spans="1:25" ht="114.75" x14ac:dyDescent="0.25">
      <c r="A772" s="97">
        <f t="shared" si="13"/>
        <v>771</v>
      </c>
      <c r="B772" s="191"/>
      <c r="C772" s="191" t="s">
        <v>1652</v>
      </c>
      <c r="D772" s="294" t="s">
        <v>1808</v>
      </c>
      <c r="E772" s="259" t="s">
        <v>7896</v>
      </c>
      <c r="F772" s="265" t="s">
        <v>3185</v>
      </c>
      <c r="G772" s="61" t="s">
        <v>8091</v>
      </c>
      <c r="H772" s="294"/>
      <c r="I772" s="294"/>
      <c r="J772" s="294" t="s">
        <v>7879</v>
      </c>
      <c r="K772" s="132" t="s">
        <v>1809</v>
      </c>
      <c r="L772" s="132"/>
      <c r="M772" s="294" t="s">
        <v>8089</v>
      </c>
      <c r="N772" s="294"/>
      <c r="O772" s="294">
        <v>27.8</v>
      </c>
      <c r="P772" s="300"/>
      <c r="Q772" s="292">
        <v>59800</v>
      </c>
      <c r="R772" s="292"/>
      <c r="S772" s="292"/>
      <c r="T772" s="292"/>
      <c r="U772" s="292"/>
      <c r="V772" s="292"/>
      <c r="W772" s="292"/>
      <c r="X772" s="294"/>
      <c r="Y772" s="294" t="s">
        <v>1791</v>
      </c>
    </row>
    <row r="773" spans="1:25" ht="51" x14ac:dyDescent="0.25">
      <c r="A773" s="97">
        <f t="shared" si="13"/>
        <v>772</v>
      </c>
      <c r="B773" s="191"/>
      <c r="C773" s="191" t="s">
        <v>1652</v>
      </c>
      <c r="D773" s="294" t="s">
        <v>1787</v>
      </c>
      <c r="E773" s="259" t="s">
        <v>7896</v>
      </c>
      <c r="F773" s="265" t="s">
        <v>3186</v>
      </c>
      <c r="G773" s="294" t="s">
        <v>4074</v>
      </c>
      <c r="H773" s="294"/>
      <c r="I773" s="294"/>
      <c r="J773" s="294" t="s">
        <v>7879</v>
      </c>
      <c r="K773" s="279" t="s">
        <v>2226</v>
      </c>
      <c r="L773" s="279"/>
      <c r="M773" s="294" t="s">
        <v>4304</v>
      </c>
      <c r="N773" s="294"/>
      <c r="O773" s="294">
        <v>35.200000000000003</v>
      </c>
      <c r="P773" s="300"/>
      <c r="Q773" s="292">
        <v>739164.8</v>
      </c>
      <c r="R773" s="292"/>
      <c r="S773" s="292"/>
      <c r="T773" s="292"/>
      <c r="U773" s="292"/>
      <c r="V773" s="292"/>
      <c r="W773" s="292"/>
      <c r="X773" s="294"/>
      <c r="Y773" s="294" t="s">
        <v>1791</v>
      </c>
    </row>
    <row r="774" spans="1:25" ht="51" x14ac:dyDescent="0.25">
      <c r="A774" s="97">
        <f t="shared" si="13"/>
        <v>773</v>
      </c>
      <c r="B774" s="191"/>
      <c r="C774" s="191" t="s">
        <v>1652</v>
      </c>
      <c r="D774" s="294" t="s">
        <v>1787</v>
      </c>
      <c r="E774" s="259" t="s">
        <v>7896</v>
      </c>
      <c r="F774" s="265" t="s">
        <v>3188</v>
      </c>
      <c r="G774" s="294" t="s">
        <v>3190</v>
      </c>
      <c r="H774" s="294"/>
      <c r="I774" s="294"/>
      <c r="J774" s="294" t="s">
        <v>7879</v>
      </c>
      <c r="K774" s="132" t="s">
        <v>3187</v>
      </c>
      <c r="L774" s="132"/>
      <c r="M774" s="294" t="s">
        <v>3189</v>
      </c>
      <c r="N774" s="294"/>
      <c r="O774" s="294">
        <v>31.2</v>
      </c>
      <c r="P774" s="300"/>
      <c r="Q774" s="292">
        <v>578760</v>
      </c>
      <c r="R774" s="292"/>
      <c r="S774" s="292"/>
      <c r="T774" s="292"/>
      <c r="U774" s="292"/>
      <c r="V774" s="292"/>
      <c r="W774" s="292"/>
      <c r="X774" s="294"/>
      <c r="Y774" s="294" t="s">
        <v>1791</v>
      </c>
    </row>
    <row r="775" spans="1:25" ht="51" x14ac:dyDescent="0.25">
      <c r="A775" s="97">
        <f t="shared" si="13"/>
        <v>774</v>
      </c>
      <c r="B775" s="191"/>
      <c r="C775" s="191" t="s">
        <v>1652</v>
      </c>
      <c r="D775" s="294" t="s">
        <v>1787</v>
      </c>
      <c r="E775" s="259" t="s">
        <v>7896</v>
      </c>
      <c r="F775" s="265" t="s">
        <v>3191</v>
      </c>
      <c r="G775" s="294" t="s">
        <v>3193</v>
      </c>
      <c r="H775" s="294"/>
      <c r="I775" s="294"/>
      <c r="J775" s="294" t="s">
        <v>7879</v>
      </c>
      <c r="K775" s="132" t="s">
        <v>3187</v>
      </c>
      <c r="L775" s="132"/>
      <c r="M775" s="294" t="s">
        <v>3192</v>
      </c>
      <c r="N775" s="294"/>
      <c r="O775" s="294">
        <v>37</v>
      </c>
      <c r="P775" s="300"/>
      <c r="Q775" s="292">
        <v>686350</v>
      </c>
      <c r="R775" s="292"/>
      <c r="S775" s="292"/>
      <c r="T775" s="292"/>
      <c r="U775" s="292"/>
      <c r="V775" s="292"/>
      <c r="W775" s="292"/>
      <c r="X775" s="294"/>
      <c r="Y775" s="294" t="s">
        <v>1791</v>
      </c>
    </row>
    <row r="776" spans="1:25" ht="51" x14ac:dyDescent="0.25">
      <c r="A776" s="97">
        <f t="shared" si="13"/>
        <v>775</v>
      </c>
      <c r="B776" s="191"/>
      <c r="C776" s="191" t="s">
        <v>1652</v>
      </c>
      <c r="D776" s="294" t="s">
        <v>1787</v>
      </c>
      <c r="E776" s="259" t="s">
        <v>7896</v>
      </c>
      <c r="F776" s="265" t="s">
        <v>3194</v>
      </c>
      <c r="G776" s="294" t="s">
        <v>3196</v>
      </c>
      <c r="H776" s="294"/>
      <c r="I776" s="294"/>
      <c r="J776" s="294" t="s">
        <v>7879</v>
      </c>
      <c r="K776" s="279" t="s">
        <v>1793</v>
      </c>
      <c r="L776" s="279"/>
      <c r="M776" s="294" t="s">
        <v>3195</v>
      </c>
      <c r="N776" s="294"/>
      <c r="O776" s="294">
        <v>36.700000000000003</v>
      </c>
      <c r="P776" s="300"/>
      <c r="Q776" s="292">
        <v>818556.8</v>
      </c>
      <c r="R776" s="292"/>
      <c r="S776" s="292"/>
      <c r="T776" s="292"/>
      <c r="U776" s="292"/>
      <c r="V776" s="292"/>
      <c r="W776" s="292"/>
      <c r="X776" s="294"/>
      <c r="Y776" s="294" t="s">
        <v>1791</v>
      </c>
    </row>
    <row r="777" spans="1:25" ht="51" x14ac:dyDescent="0.25">
      <c r="A777" s="97">
        <f t="shared" si="13"/>
        <v>776</v>
      </c>
      <c r="B777" s="191"/>
      <c r="C777" s="191" t="s">
        <v>1652</v>
      </c>
      <c r="D777" s="294" t="s">
        <v>1787</v>
      </c>
      <c r="E777" s="259" t="s">
        <v>7896</v>
      </c>
      <c r="F777" s="265" t="s">
        <v>3197</v>
      </c>
      <c r="G777" s="294" t="s">
        <v>3199</v>
      </c>
      <c r="H777" s="294"/>
      <c r="I777" s="294"/>
      <c r="J777" s="294" t="s">
        <v>7879</v>
      </c>
      <c r="K777" s="279" t="s">
        <v>1793</v>
      </c>
      <c r="L777" s="279"/>
      <c r="M777" s="294" t="s">
        <v>3198</v>
      </c>
      <c r="N777" s="294"/>
      <c r="O777" s="294">
        <v>30.8</v>
      </c>
      <c r="P777" s="300"/>
      <c r="Q777" s="292">
        <v>686963.19999999995</v>
      </c>
      <c r="R777" s="292"/>
      <c r="S777" s="292"/>
      <c r="T777" s="292"/>
      <c r="U777" s="292"/>
      <c r="V777" s="292"/>
      <c r="W777" s="292"/>
      <c r="X777" s="294"/>
      <c r="Y777" s="294" t="s">
        <v>1791</v>
      </c>
    </row>
    <row r="778" spans="1:25" ht="51" x14ac:dyDescent="0.25">
      <c r="A778" s="97">
        <f t="shared" si="13"/>
        <v>777</v>
      </c>
      <c r="B778" s="191"/>
      <c r="C778" s="191" t="s">
        <v>1652</v>
      </c>
      <c r="D778" s="294" t="s">
        <v>1787</v>
      </c>
      <c r="E778" s="259" t="s">
        <v>7896</v>
      </c>
      <c r="F778" s="265" t="s">
        <v>3200</v>
      </c>
      <c r="G778" s="61" t="s">
        <v>8093</v>
      </c>
      <c r="H778" s="294"/>
      <c r="I778" s="294"/>
      <c r="J778" s="294" t="s">
        <v>7879</v>
      </c>
      <c r="K778" s="279" t="s">
        <v>1793</v>
      </c>
      <c r="L778" s="279"/>
      <c r="M778" s="294" t="s">
        <v>8092</v>
      </c>
      <c r="N778" s="294"/>
      <c r="O778" s="294">
        <v>38.299999999999997</v>
      </c>
      <c r="P778" s="300"/>
      <c r="Q778" s="292">
        <v>854243.2</v>
      </c>
      <c r="R778" s="292"/>
      <c r="S778" s="292"/>
      <c r="T778" s="292"/>
      <c r="U778" s="292"/>
      <c r="V778" s="292"/>
      <c r="W778" s="292"/>
      <c r="X778" s="294"/>
      <c r="Y778" s="294" t="s">
        <v>1791</v>
      </c>
    </row>
    <row r="779" spans="1:25" ht="51" x14ac:dyDescent="0.25">
      <c r="A779" s="97">
        <f t="shared" si="13"/>
        <v>778</v>
      </c>
      <c r="B779" s="191"/>
      <c r="C779" s="191" t="s">
        <v>1652</v>
      </c>
      <c r="D779" s="294" t="s">
        <v>1787</v>
      </c>
      <c r="E779" s="259" t="s">
        <v>7896</v>
      </c>
      <c r="F779" s="265" t="s">
        <v>3202</v>
      </c>
      <c r="G779" s="294" t="s">
        <v>3204</v>
      </c>
      <c r="H779" s="294"/>
      <c r="I779" s="294"/>
      <c r="J779" s="294" t="s">
        <v>7879</v>
      </c>
      <c r="K779" s="279" t="s">
        <v>3201</v>
      </c>
      <c r="L779" s="279"/>
      <c r="M779" s="294" t="s">
        <v>3203</v>
      </c>
      <c r="N779" s="294"/>
      <c r="O779" s="294">
        <v>35.6</v>
      </c>
      <c r="P779" s="300"/>
      <c r="Q779" s="292">
        <v>626890.09</v>
      </c>
      <c r="R779" s="292"/>
      <c r="S779" s="292"/>
      <c r="T779" s="292"/>
      <c r="U779" s="292"/>
      <c r="V779" s="292"/>
      <c r="W779" s="292"/>
      <c r="X779" s="294"/>
      <c r="Y779" s="294" t="s">
        <v>1791</v>
      </c>
    </row>
    <row r="780" spans="1:25" ht="76.5" x14ac:dyDescent="0.25">
      <c r="A780" s="97">
        <f t="shared" si="13"/>
        <v>779</v>
      </c>
      <c r="B780" s="191"/>
      <c r="C780" s="191" t="s">
        <v>1652</v>
      </c>
      <c r="D780" s="294" t="s">
        <v>1787</v>
      </c>
      <c r="E780" s="259" t="s">
        <v>7896</v>
      </c>
      <c r="F780" s="279" t="s">
        <v>3208</v>
      </c>
      <c r="G780" s="294" t="s">
        <v>4076</v>
      </c>
      <c r="H780" s="294"/>
      <c r="I780" s="294"/>
      <c r="J780" s="294" t="s">
        <v>7879</v>
      </c>
      <c r="K780" s="279" t="s">
        <v>3207</v>
      </c>
      <c r="L780" s="279"/>
      <c r="M780" s="294" t="s">
        <v>4306</v>
      </c>
      <c r="N780" s="294"/>
      <c r="O780" s="38">
        <v>53.1</v>
      </c>
      <c r="P780" s="300"/>
      <c r="Q780" s="292">
        <v>2000000</v>
      </c>
      <c r="R780" s="292"/>
      <c r="S780" s="292"/>
      <c r="T780" s="292"/>
      <c r="U780" s="292"/>
      <c r="V780" s="292"/>
      <c r="W780" s="292"/>
      <c r="X780" s="294"/>
      <c r="Y780" s="294" t="s">
        <v>1807</v>
      </c>
    </row>
    <row r="781" spans="1:25" ht="51" x14ac:dyDescent="0.25">
      <c r="A781" s="97">
        <f t="shared" si="13"/>
        <v>780</v>
      </c>
      <c r="B781" s="191"/>
      <c r="C781" s="191" t="s">
        <v>1652</v>
      </c>
      <c r="D781" s="294" t="s">
        <v>1787</v>
      </c>
      <c r="E781" s="259" t="s">
        <v>7896</v>
      </c>
      <c r="F781" s="265" t="s">
        <v>3210</v>
      </c>
      <c r="G781" s="294" t="s">
        <v>3212</v>
      </c>
      <c r="H781" s="294"/>
      <c r="I781" s="294"/>
      <c r="J781" s="294" t="s">
        <v>7879</v>
      </c>
      <c r="K781" s="279" t="s">
        <v>3209</v>
      </c>
      <c r="L781" s="279"/>
      <c r="M781" s="294" t="s">
        <v>3211</v>
      </c>
      <c r="N781" s="294"/>
      <c r="O781" s="292">
        <v>48.9</v>
      </c>
      <c r="P781" s="300"/>
      <c r="Q781" s="292">
        <v>3059926.54</v>
      </c>
      <c r="R781" s="292"/>
      <c r="S781" s="292"/>
      <c r="T781" s="292"/>
      <c r="U781" s="292"/>
      <c r="V781" s="292"/>
      <c r="W781" s="292"/>
      <c r="X781" s="294"/>
      <c r="Y781" s="294" t="s">
        <v>1791</v>
      </c>
    </row>
    <row r="782" spans="1:25" ht="51" x14ac:dyDescent="0.25">
      <c r="A782" s="97">
        <f t="shared" si="13"/>
        <v>781</v>
      </c>
      <c r="B782" s="191"/>
      <c r="C782" s="191" t="s">
        <v>1652</v>
      </c>
      <c r="D782" s="294" t="s">
        <v>1787</v>
      </c>
      <c r="E782" s="259" t="s">
        <v>7896</v>
      </c>
      <c r="F782" s="265" t="s">
        <v>3213</v>
      </c>
      <c r="G782" s="294" t="s">
        <v>3215</v>
      </c>
      <c r="H782" s="294"/>
      <c r="I782" s="294"/>
      <c r="J782" s="294" t="s">
        <v>7879</v>
      </c>
      <c r="K782" s="279" t="s">
        <v>3209</v>
      </c>
      <c r="L782" s="279"/>
      <c r="M782" s="294" t="s">
        <v>3214</v>
      </c>
      <c r="N782" s="294"/>
      <c r="O782" s="292">
        <v>41</v>
      </c>
      <c r="P782" s="300"/>
      <c r="Q782" s="292">
        <v>2565582.58</v>
      </c>
      <c r="R782" s="292"/>
      <c r="S782" s="292"/>
      <c r="T782" s="292"/>
      <c r="U782" s="292"/>
      <c r="V782" s="292"/>
      <c r="W782" s="292"/>
      <c r="X782" s="294"/>
      <c r="Y782" s="294" t="s">
        <v>1791</v>
      </c>
    </row>
    <row r="783" spans="1:25" ht="51" x14ac:dyDescent="0.25">
      <c r="A783" s="97">
        <f t="shared" si="13"/>
        <v>782</v>
      </c>
      <c r="B783" s="191"/>
      <c r="C783" s="191" t="s">
        <v>1652</v>
      </c>
      <c r="D783" s="294" t="s">
        <v>1787</v>
      </c>
      <c r="E783" s="259" t="s">
        <v>7896</v>
      </c>
      <c r="F783" s="265" t="s">
        <v>3217</v>
      </c>
      <c r="G783" s="294" t="s">
        <v>3219</v>
      </c>
      <c r="H783" s="294"/>
      <c r="I783" s="294"/>
      <c r="J783" s="294" t="s">
        <v>7879</v>
      </c>
      <c r="K783" s="132" t="s">
        <v>3216</v>
      </c>
      <c r="L783" s="132"/>
      <c r="M783" s="294" t="s">
        <v>3218</v>
      </c>
      <c r="N783" s="294"/>
      <c r="O783" s="292">
        <v>50.2</v>
      </c>
      <c r="P783" s="300"/>
      <c r="Q783" s="292">
        <v>2848926</v>
      </c>
      <c r="R783" s="292"/>
      <c r="S783" s="292"/>
      <c r="T783" s="292"/>
      <c r="U783" s="292"/>
      <c r="V783" s="292"/>
      <c r="W783" s="292"/>
      <c r="X783" s="294"/>
      <c r="Y783" s="294" t="s">
        <v>2638</v>
      </c>
    </row>
    <row r="784" spans="1:25" ht="51" x14ac:dyDescent="0.25">
      <c r="A784" s="97">
        <f t="shared" si="13"/>
        <v>783</v>
      </c>
      <c r="B784" s="191"/>
      <c r="C784" s="191" t="s">
        <v>1652</v>
      </c>
      <c r="D784" s="294" t="s">
        <v>1787</v>
      </c>
      <c r="E784" s="259" t="s">
        <v>7896</v>
      </c>
      <c r="F784" s="265" t="s">
        <v>3314</v>
      </c>
      <c r="G784" s="294" t="s">
        <v>3316</v>
      </c>
      <c r="H784" s="294"/>
      <c r="I784" s="294"/>
      <c r="J784" s="294" t="s">
        <v>7879</v>
      </c>
      <c r="K784" s="132" t="s">
        <v>2964</v>
      </c>
      <c r="L784" s="132"/>
      <c r="M784" s="294" t="s">
        <v>3315</v>
      </c>
      <c r="N784" s="294"/>
      <c r="O784" s="294">
        <v>18.100000000000001</v>
      </c>
      <c r="P784" s="300"/>
      <c r="Q784" s="292">
        <v>580829.98</v>
      </c>
      <c r="R784" s="292"/>
      <c r="S784" s="292"/>
      <c r="T784" s="292"/>
      <c r="U784" s="292"/>
      <c r="V784" s="292"/>
      <c r="W784" s="292"/>
      <c r="X784" s="294"/>
      <c r="Y784" s="294" t="s">
        <v>2638</v>
      </c>
    </row>
    <row r="785" spans="1:25" ht="51" x14ac:dyDescent="0.25">
      <c r="A785" s="97">
        <f t="shared" si="13"/>
        <v>784</v>
      </c>
      <c r="B785" s="191"/>
      <c r="C785" s="191" t="s">
        <v>1652</v>
      </c>
      <c r="D785" s="294" t="s">
        <v>1787</v>
      </c>
      <c r="E785" s="259" t="s">
        <v>7896</v>
      </c>
      <c r="F785" s="265" t="s">
        <v>3326</v>
      </c>
      <c r="G785" s="258" t="s">
        <v>3328</v>
      </c>
      <c r="H785" s="258"/>
      <c r="I785" s="258"/>
      <c r="J785" s="294" t="s">
        <v>7879</v>
      </c>
      <c r="K785" s="132" t="s">
        <v>2964</v>
      </c>
      <c r="L785" s="132"/>
      <c r="M785" s="294" t="s">
        <v>3327</v>
      </c>
      <c r="N785" s="294"/>
      <c r="O785" s="294">
        <v>42.3</v>
      </c>
      <c r="P785" s="300"/>
      <c r="Q785" s="292">
        <v>1161844.6599999999</v>
      </c>
      <c r="R785" s="292"/>
      <c r="S785" s="292"/>
      <c r="T785" s="292"/>
      <c r="U785" s="292"/>
      <c r="V785" s="292"/>
      <c r="W785" s="292"/>
      <c r="X785" s="294"/>
      <c r="Y785" s="294" t="s">
        <v>2638</v>
      </c>
    </row>
    <row r="786" spans="1:25" ht="51" x14ac:dyDescent="0.25">
      <c r="A786" s="97">
        <f t="shared" si="13"/>
        <v>785</v>
      </c>
      <c r="B786" s="191"/>
      <c r="C786" s="191" t="s">
        <v>1652</v>
      </c>
      <c r="D786" s="294" t="s">
        <v>1787</v>
      </c>
      <c r="E786" s="259" t="s">
        <v>7896</v>
      </c>
      <c r="F786" s="265" t="s">
        <v>3366</v>
      </c>
      <c r="G786" s="294" t="s">
        <v>4095</v>
      </c>
      <c r="H786" s="294"/>
      <c r="I786" s="294"/>
      <c r="J786" s="294" t="s">
        <v>7879</v>
      </c>
      <c r="K786" s="132" t="s">
        <v>3365</v>
      </c>
      <c r="L786" s="132"/>
      <c r="M786" s="294" t="s">
        <v>4327</v>
      </c>
      <c r="N786" s="294"/>
      <c r="O786" s="294">
        <v>44.1</v>
      </c>
      <c r="P786" s="300"/>
      <c r="Q786" s="292">
        <v>2932800</v>
      </c>
      <c r="R786" s="292"/>
      <c r="S786" s="292"/>
      <c r="T786" s="292"/>
      <c r="U786" s="292"/>
      <c r="V786" s="292"/>
      <c r="W786" s="292"/>
      <c r="X786" s="294"/>
      <c r="Y786" s="294" t="s">
        <v>1791</v>
      </c>
    </row>
    <row r="787" spans="1:25" ht="51" x14ac:dyDescent="0.25">
      <c r="A787" s="97">
        <f t="shared" si="13"/>
        <v>786</v>
      </c>
      <c r="B787" s="191"/>
      <c r="C787" s="191" t="s">
        <v>1652</v>
      </c>
      <c r="D787" s="294" t="s">
        <v>1787</v>
      </c>
      <c r="E787" s="259" t="s">
        <v>7896</v>
      </c>
      <c r="F787" s="265" t="s">
        <v>3368</v>
      </c>
      <c r="G787" s="294" t="s">
        <v>3369</v>
      </c>
      <c r="H787" s="294"/>
      <c r="I787" s="294"/>
      <c r="J787" s="294" t="s">
        <v>7879</v>
      </c>
      <c r="K787" s="279" t="s">
        <v>3367</v>
      </c>
      <c r="L787" s="279"/>
      <c r="M787" s="294" t="s">
        <v>4328</v>
      </c>
      <c r="N787" s="294"/>
      <c r="O787" s="294">
        <v>73.900000000000006</v>
      </c>
      <c r="P787" s="300"/>
      <c r="Q787" s="292">
        <v>4463701.8</v>
      </c>
      <c r="R787" s="292"/>
      <c r="S787" s="292"/>
      <c r="T787" s="292"/>
      <c r="U787" s="292"/>
      <c r="V787" s="292"/>
      <c r="W787" s="292"/>
      <c r="X787" s="294"/>
      <c r="Y787" s="294" t="s">
        <v>1807</v>
      </c>
    </row>
    <row r="788" spans="1:25" ht="51" x14ac:dyDescent="0.25">
      <c r="A788" s="97">
        <f t="shared" si="13"/>
        <v>787</v>
      </c>
      <c r="B788" s="191"/>
      <c r="C788" s="191" t="s">
        <v>1652</v>
      </c>
      <c r="D788" s="294" t="s">
        <v>1787</v>
      </c>
      <c r="E788" s="259" t="s">
        <v>7896</v>
      </c>
      <c r="F788" s="265" t="s">
        <v>3370</v>
      </c>
      <c r="G788" s="294" t="s">
        <v>7618</v>
      </c>
      <c r="H788" s="294"/>
      <c r="I788" s="294"/>
      <c r="J788" s="294" t="s">
        <v>7879</v>
      </c>
      <c r="K788" s="132" t="s">
        <v>3139</v>
      </c>
      <c r="L788" s="132"/>
      <c r="M788" s="294" t="s">
        <v>3371</v>
      </c>
      <c r="N788" s="294"/>
      <c r="O788" s="294">
        <v>55.4</v>
      </c>
      <c r="P788" s="300"/>
      <c r="Q788" s="292">
        <v>2098718.2000000002</v>
      </c>
      <c r="R788" s="292"/>
      <c r="S788" s="292"/>
      <c r="T788" s="292"/>
      <c r="U788" s="292"/>
      <c r="V788" s="292"/>
      <c r="W788" s="292"/>
      <c r="X788" s="294"/>
      <c r="Y788" s="294" t="s">
        <v>1807</v>
      </c>
    </row>
    <row r="789" spans="1:25" ht="51" x14ac:dyDescent="0.25">
      <c r="A789" s="97">
        <f t="shared" si="13"/>
        <v>788</v>
      </c>
      <c r="B789" s="191"/>
      <c r="C789" s="191" t="s">
        <v>1652</v>
      </c>
      <c r="D789" s="294" t="s">
        <v>1787</v>
      </c>
      <c r="E789" s="259" t="s">
        <v>7896</v>
      </c>
      <c r="F789" s="279" t="s">
        <v>3372</v>
      </c>
      <c r="G789" s="294" t="s">
        <v>4096</v>
      </c>
      <c r="H789" s="294"/>
      <c r="I789" s="294"/>
      <c r="J789" s="294" t="s">
        <v>7879</v>
      </c>
      <c r="K789" s="132" t="s">
        <v>1989</v>
      </c>
      <c r="L789" s="132"/>
      <c r="M789" s="294" t="s">
        <v>4329</v>
      </c>
      <c r="N789" s="294"/>
      <c r="O789" s="294">
        <v>53.3</v>
      </c>
      <c r="P789" s="300"/>
      <c r="Q789" s="292">
        <v>1220060</v>
      </c>
      <c r="R789" s="292"/>
      <c r="S789" s="292"/>
      <c r="T789" s="292"/>
      <c r="U789" s="292"/>
      <c r="V789" s="292"/>
      <c r="W789" s="292"/>
      <c r="X789" s="294"/>
      <c r="Y789" s="294" t="s">
        <v>1807</v>
      </c>
    </row>
    <row r="790" spans="1:25" ht="114.75" x14ac:dyDescent="0.25">
      <c r="A790" s="97">
        <f t="shared" si="13"/>
        <v>789</v>
      </c>
      <c r="B790" s="191"/>
      <c r="C790" s="191" t="s">
        <v>1652</v>
      </c>
      <c r="D790" s="294" t="s">
        <v>1808</v>
      </c>
      <c r="E790" s="259" t="s">
        <v>7896</v>
      </c>
      <c r="F790" s="265" t="s">
        <v>3373</v>
      </c>
      <c r="G790" s="294" t="s">
        <v>4097</v>
      </c>
      <c r="H790" s="294"/>
      <c r="I790" s="294"/>
      <c r="J790" s="294" t="s">
        <v>7879</v>
      </c>
      <c r="K790" s="132" t="s">
        <v>1809</v>
      </c>
      <c r="L790" s="132"/>
      <c r="M790" s="294" t="s">
        <v>4330</v>
      </c>
      <c r="N790" s="294"/>
      <c r="O790" s="294">
        <v>39.5</v>
      </c>
      <c r="P790" s="300"/>
      <c r="Q790" s="292">
        <v>72900</v>
      </c>
      <c r="R790" s="292"/>
      <c r="S790" s="292"/>
      <c r="T790" s="292"/>
      <c r="U790" s="292"/>
      <c r="V790" s="292"/>
      <c r="W790" s="292"/>
      <c r="X790" s="294"/>
      <c r="Y790" s="294" t="s">
        <v>1791</v>
      </c>
    </row>
    <row r="791" spans="1:25" ht="114.75" x14ac:dyDescent="0.25">
      <c r="A791" s="97">
        <f t="shared" si="13"/>
        <v>790</v>
      </c>
      <c r="B791" s="191"/>
      <c r="C791" s="191" t="s">
        <v>1652</v>
      </c>
      <c r="D791" s="294" t="s">
        <v>1808</v>
      </c>
      <c r="E791" s="259" t="s">
        <v>7896</v>
      </c>
      <c r="F791" s="265" t="s">
        <v>3374</v>
      </c>
      <c r="G791" s="294" t="s">
        <v>4098</v>
      </c>
      <c r="H791" s="294"/>
      <c r="I791" s="294"/>
      <c r="J791" s="294" t="s">
        <v>7879</v>
      </c>
      <c r="K791" s="132" t="s">
        <v>1809</v>
      </c>
      <c r="L791" s="132"/>
      <c r="M791" s="294" t="s">
        <v>4331</v>
      </c>
      <c r="N791" s="294"/>
      <c r="O791" s="294">
        <v>39.5</v>
      </c>
      <c r="P791" s="300"/>
      <c r="Q791" s="292">
        <v>72900</v>
      </c>
      <c r="R791" s="292"/>
      <c r="S791" s="292"/>
      <c r="T791" s="292"/>
      <c r="U791" s="292"/>
      <c r="V791" s="292"/>
      <c r="W791" s="292"/>
      <c r="X791" s="294"/>
      <c r="Y791" s="294" t="s">
        <v>1791</v>
      </c>
    </row>
    <row r="792" spans="1:25" ht="114.75" x14ac:dyDescent="0.25">
      <c r="A792" s="97">
        <f t="shared" si="13"/>
        <v>791</v>
      </c>
      <c r="B792" s="191"/>
      <c r="C792" s="191" t="s">
        <v>1652</v>
      </c>
      <c r="D792" s="294" t="s">
        <v>1808</v>
      </c>
      <c r="E792" s="259" t="s">
        <v>7896</v>
      </c>
      <c r="F792" s="265" t="s">
        <v>3377</v>
      </c>
      <c r="G792" s="294" t="s">
        <v>4100</v>
      </c>
      <c r="H792" s="294"/>
      <c r="I792" s="294"/>
      <c r="J792" s="294" t="s">
        <v>7879</v>
      </c>
      <c r="K792" s="132" t="s">
        <v>1809</v>
      </c>
      <c r="L792" s="132"/>
      <c r="M792" s="294" t="s">
        <v>4333</v>
      </c>
      <c r="N792" s="294"/>
      <c r="O792" s="294">
        <v>39.5</v>
      </c>
      <c r="P792" s="300"/>
      <c r="Q792" s="292">
        <v>72900</v>
      </c>
      <c r="R792" s="292"/>
      <c r="S792" s="292"/>
      <c r="T792" s="292"/>
      <c r="U792" s="292"/>
      <c r="V792" s="292"/>
      <c r="W792" s="292"/>
      <c r="X792" s="294"/>
      <c r="Y792" s="294" t="s">
        <v>1791</v>
      </c>
    </row>
    <row r="793" spans="1:25" ht="114.75" x14ac:dyDescent="0.25">
      <c r="A793" s="97">
        <f t="shared" si="13"/>
        <v>792</v>
      </c>
      <c r="B793" s="191"/>
      <c r="C793" s="191" t="s">
        <v>1652</v>
      </c>
      <c r="D793" s="294" t="s">
        <v>1808</v>
      </c>
      <c r="E793" s="259" t="s">
        <v>7896</v>
      </c>
      <c r="F793" s="265" t="s">
        <v>3380</v>
      </c>
      <c r="G793" s="294" t="s">
        <v>4102</v>
      </c>
      <c r="H793" s="294"/>
      <c r="I793" s="294"/>
      <c r="J793" s="294" t="s">
        <v>7879</v>
      </c>
      <c r="K793" s="132" t="s">
        <v>1809</v>
      </c>
      <c r="L793" s="132"/>
      <c r="M793" s="294" t="s">
        <v>4335</v>
      </c>
      <c r="N793" s="294"/>
      <c r="O793" s="294">
        <v>39.5</v>
      </c>
      <c r="P793" s="300"/>
      <c r="Q793" s="292">
        <v>72900</v>
      </c>
      <c r="R793" s="292"/>
      <c r="S793" s="292"/>
      <c r="T793" s="292"/>
      <c r="U793" s="292"/>
      <c r="V793" s="292"/>
      <c r="W793" s="292"/>
      <c r="X793" s="294"/>
      <c r="Y793" s="294" t="s">
        <v>1791</v>
      </c>
    </row>
    <row r="794" spans="1:25" ht="114.75" x14ac:dyDescent="0.25">
      <c r="A794" s="97">
        <f t="shared" si="13"/>
        <v>793</v>
      </c>
      <c r="B794" s="191"/>
      <c r="C794" s="191" t="s">
        <v>1652</v>
      </c>
      <c r="D794" s="294" t="s">
        <v>1808</v>
      </c>
      <c r="E794" s="259" t="s">
        <v>7896</v>
      </c>
      <c r="F794" s="265" t="s">
        <v>3383</v>
      </c>
      <c r="G794" s="294" t="s">
        <v>4104</v>
      </c>
      <c r="H794" s="294"/>
      <c r="I794" s="294"/>
      <c r="J794" s="294" t="s">
        <v>7879</v>
      </c>
      <c r="K794" s="132" t="s">
        <v>1809</v>
      </c>
      <c r="L794" s="132"/>
      <c r="M794" s="294" t="s">
        <v>4337</v>
      </c>
      <c r="N794" s="294"/>
      <c r="O794" s="294">
        <v>55.3</v>
      </c>
      <c r="P794" s="300"/>
      <c r="Q794" s="292">
        <v>72900</v>
      </c>
      <c r="R794" s="292"/>
      <c r="S794" s="292"/>
      <c r="T794" s="292"/>
      <c r="U794" s="292"/>
      <c r="V794" s="292"/>
      <c r="W794" s="292"/>
      <c r="X794" s="294"/>
      <c r="Y794" s="294" t="s">
        <v>1791</v>
      </c>
    </row>
    <row r="795" spans="1:25" ht="114.75" x14ac:dyDescent="0.25">
      <c r="A795" s="97">
        <f t="shared" si="13"/>
        <v>794</v>
      </c>
      <c r="B795" s="191"/>
      <c r="C795" s="191" t="s">
        <v>1652</v>
      </c>
      <c r="D795" s="294" t="s">
        <v>1808</v>
      </c>
      <c r="E795" s="259" t="s">
        <v>7896</v>
      </c>
      <c r="F795" s="265" t="s">
        <v>3399</v>
      </c>
      <c r="G795" s="294" t="s">
        <v>4110</v>
      </c>
      <c r="H795" s="294"/>
      <c r="I795" s="294"/>
      <c r="J795" s="294" t="s">
        <v>7879</v>
      </c>
      <c r="K795" s="132" t="s">
        <v>1809</v>
      </c>
      <c r="L795" s="132"/>
      <c r="M795" s="294" t="s">
        <v>4343</v>
      </c>
      <c r="N795" s="294"/>
      <c r="O795" s="294">
        <v>39.5</v>
      </c>
      <c r="P795" s="300"/>
      <c r="Q795" s="292">
        <v>72900</v>
      </c>
      <c r="R795" s="292"/>
      <c r="S795" s="292"/>
      <c r="T795" s="292"/>
      <c r="U795" s="292"/>
      <c r="V795" s="292"/>
      <c r="W795" s="292"/>
      <c r="X795" s="294"/>
      <c r="Y795" s="294" t="s">
        <v>1791</v>
      </c>
    </row>
    <row r="796" spans="1:25" ht="114.75" x14ac:dyDescent="0.25">
      <c r="A796" s="97">
        <f t="shared" ref="A796:A854" si="14">A795+1</f>
        <v>795</v>
      </c>
      <c r="B796" s="191"/>
      <c r="C796" s="191" t="s">
        <v>1652</v>
      </c>
      <c r="D796" s="294" t="s">
        <v>1808</v>
      </c>
      <c r="E796" s="259" t="s">
        <v>7896</v>
      </c>
      <c r="F796" s="265" t="s">
        <v>3400</v>
      </c>
      <c r="G796" s="294" t="s">
        <v>4111</v>
      </c>
      <c r="H796" s="294"/>
      <c r="I796" s="294"/>
      <c r="J796" s="294" t="s">
        <v>7879</v>
      </c>
      <c r="K796" s="132" t="s">
        <v>1809</v>
      </c>
      <c r="L796" s="132"/>
      <c r="M796" s="294" t="s">
        <v>4344</v>
      </c>
      <c r="N796" s="294"/>
      <c r="O796" s="294">
        <v>39.5</v>
      </c>
      <c r="P796" s="300"/>
      <c r="Q796" s="292">
        <v>72900</v>
      </c>
      <c r="R796" s="292"/>
      <c r="S796" s="292"/>
      <c r="T796" s="292"/>
      <c r="U796" s="292"/>
      <c r="V796" s="292"/>
      <c r="W796" s="292"/>
      <c r="X796" s="294"/>
      <c r="Y796" s="294" t="s">
        <v>1791</v>
      </c>
    </row>
    <row r="797" spans="1:25" ht="114.75" x14ac:dyDescent="0.25">
      <c r="A797" s="97">
        <f t="shared" si="14"/>
        <v>796</v>
      </c>
      <c r="B797" s="191"/>
      <c r="C797" s="191" t="s">
        <v>1652</v>
      </c>
      <c r="D797" s="294" t="s">
        <v>1808</v>
      </c>
      <c r="E797" s="259" t="s">
        <v>7896</v>
      </c>
      <c r="F797" s="265" t="s">
        <v>3401</v>
      </c>
      <c r="G797" s="294" t="s">
        <v>4112</v>
      </c>
      <c r="H797" s="294"/>
      <c r="I797" s="294"/>
      <c r="J797" s="294" t="s">
        <v>7879</v>
      </c>
      <c r="K797" s="132" t="s">
        <v>1809</v>
      </c>
      <c r="L797" s="132"/>
      <c r="M797" s="294" t="s">
        <v>4345</v>
      </c>
      <c r="N797" s="294"/>
      <c r="O797" s="294">
        <v>39.5</v>
      </c>
      <c r="P797" s="300"/>
      <c r="Q797" s="292">
        <v>72900</v>
      </c>
      <c r="R797" s="292"/>
      <c r="S797" s="292"/>
      <c r="T797" s="292"/>
      <c r="U797" s="292"/>
      <c r="V797" s="292"/>
      <c r="W797" s="292"/>
      <c r="X797" s="294"/>
      <c r="Y797" s="294" t="s">
        <v>1791</v>
      </c>
    </row>
    <row r="798" spans="1:25" ht="114.75" x14ac:dyDescent="0.25">
      <c r="A798" s="97">
        <f t="shared" si="14"/>
        <v>797</v>
      </c>
      <c r="B798" s="191"/>
      <c r="C798" s="191" t="s">
        <v>1652</v>
      </c>
      <c r="D798" s="294" t="s">
        <v>1808</v>
      </c>
      <c r="E798" s="259" t="s">
        <v>7896</v>
      </c>
      <c r="F798" s="265" t="s">
        <v>3408</v>
      </c>
      <c r="G798" s="294" t="s">
        <v>4116</v>
      </c>
      <c r="H798" s="294"/>
      <c r="I798" s="294"/>
      <c r="J798" s="294" t="s">
        <v>7879</v>
      </c>
      <c r="K798" s="132" t="s">
        <v>1809</v>
      </c>
      <c r="L798" s="132"/>
      <c r="M798" s="294" t="s">
        <v>4349</v>
      </c>
      <c r="N798" s="294"/>
      <c r="O798" s="294">
        <v>39.5</v>
      </c>
      <c r="P798" s="300"/>
      <c r="Q798" s="292">
        <v>72900</v>
      </c>
      <c r="R798" s="292"/>
      <c r="S798" s="292"/>
      <c r="T798" s="292"/>
      <c r="U798" s="292"/>
      <c r="V798" s="292"/>
      <c r="W798" s="292"/>
      <c r="X798" s="294"/>
      <c r="Y798" s="294" t="s">
        <v>1791</v>
      </c>
    </row>
    <row r="799" spans="1:25" ht="51" x14ac:dyDescent="0.25">
      <c r="A799" s="97">
        <f t="shared" si="14"/>
        <v>798</v>
      </c>
      <c r="B799" s="191"/>
      <c r="C799" s="191" t="s">
        <v>1652</v>
      </c>
      <c r="D799" s="294" t="s">
        <v>1787</v>
      </c>
      <c r="E799" s="259" t="s">
        <v>7896</v>
      </c>
      <c r="F799" s="265" t="s">
        <v>3418</v>
      </c>
      <c r="G799" s="294" t="s">
        <v>3420</v>
      </c>
      <c r="H799" s="294"/>
      <c r="I799" s="294"/>
      <c r="J799" s="294" t="s">
        <v>7879</v>
      </c>
      <c r="K799" s="132" t="s">
        <v>2064</v>
      </c>
      <c r="L799" s="132"/>
      <c r="M799" s="294" t="s">
        <v>3419</v>
      </c>
      <c r="N799" s="294"/>
      <c r="O799" s="294">
        <v>26.5</v>
      </c>
      <c r="P799" s="300"/>
      <c r="Q799" s="292">
        <v>591056</v>
      </c>
      <c r="R799" s="292"/>
      <c r="S799" s="292"/>
      <c r="T799" s="292"/>
      <c r="U799" s="292"/>
      <c r="V799" s="292"/>
      <c r="W799" s="292"/>
      <c r="X799" s="294"/>
      <c r="Y799" s="294" t="s">
        <v>1791</v>
      </c>
    </row>
    <row r="800" spans="1:25" ht="51" x14ac:dyDescent="0.25">
      <c r="A800" s="97">
        <f t="shared" si="14"/>
        <v>799</v>
      </c>
      <c r="B800" s="191"/>
      <c r="C800" s="191" t="s">
        <v>1652</v>
      </c>
      <c r="D800" s="294" t="s">
        <v>1787</v>
      </c>
      <c r="E800" s="259" t="s">
        <v>7896</v>
      </c>
      <c r="F800" s="265" t="s">
        <v>3425</v>
      </c>
      <c r="G800" s="294" t="s">
        <v>3427</v>
      </c>
      <c r="H800" s="294"/>
      <c r="I800" s="294"/>
      <c r="J800" s="294" t="s">
        <v>7879</v>
      </c>
      <c r="K800" s="132" t="s">
        <v>2064</v>
      </c>
      <c r="L800" s="132"/>
      <c r="M800" s="294" t="s">
        <v>3426</v>
      </c>
      <c r="N800" s="294"/>
      <c r="O800" s="294">
        <v>26.2</v>
      </c>
      <c r="P800" s="300"/>
      <c r="Q800" s="292">
        <v>584364.80000000005</v>
      </c>
      <c r="R800" s="292"/>
      <c r="S800" s="292"/>
      <c r="T800" s="292"/>
      <c r="U800" s="292"/>
      <c r="V800" s="292"/>
      <c r="W800" s="292"/>
      <c r="X800" s="294"/>
      <c r="Y800" s="294" t="s">
        <v>1791</v>
      </c>
    </row>
    <row r="801" spans="1:25" ht="63.75" x14ac:dyDescent="0.25">
      <c r="A801" s="97">
        <f t="shared" si="14"/>
        <v>800</v>
      </c>
      <c r="B801" s="191"/>
      <c r="C801" s="191" t="s">
        <v>1652</v>
      </c>
      <c r="D801" s="294" t="s">
        <v>1787</v>
      </c>
      <c r="E801" s="259" t="s">
        <v>7896</v>
      </c>
      <c r="F801" s="265" t="s">
        <v>3428</v>
      </c>
      <c r="G801" s="294" t="s">
        <v>4118</v>
      </c>
      <c r="H801" s="294"/>
      <c r="I801" s="294"/>
      <c r="J801" s="294" t="s">
        <v>7879</v>
      </c>
      <c r="K801" s="132" t="s">
        <v>2042</v>
      </c>
      <c r="L801" s="132"/>
      <c r="M801" s="294" t="s">
        <v>4351</v>
      </c>
      <c r="N801" s="294"/>
      <c r="O801" s="294">
        <v>30.5</v>
      </c>
      <c r="P801" s="300"/>
      <c r="Q801" s="292">
        <v>116067</v>
      </c>
      <c r="R801" s="292"/>
      <c r="S801" s="292"/>
      <c r="T801" s="292"/>
      <c r="U801" s="292"/>
      <c r="V801" s="292"/>
      <c r="W801" s="292"/>
      <c r="X801" s="294"/>
      <c r="Y801" s="294" t="s">
        <v>1791</v>
      </c>
    </row>
    <row r="802" spans="1:25" ht="63.75" x14ac:dyDescent="0.25">
      <c r="A802" s="97">
        <f t="shared" si="14"/>
        <v>801</v>
      </c>
      <c r="B802" s="191"/>
      <c r="C802" s="191" t="s">
        <v>1652</v>
      </c>
      <c r="D802" s="294" t="s">
        <v>1787</v>
      </c>
      <c r="E802" s="259" t="s">
        <v>7896</v>
      </c>
      <c r="F802" s="265" t="s">
        <v>3429</v>
      </c>
      <c r="G802" s="294" t="s">
        <v>4119</v>
      </c>
      <c r="H802" s="294"/>
      <c r="I802" s="294"/>
      <c r="J802" s="294" t="s">
        <v>7879</v>
      </c>
      <c r="K802" s="132" t="s">
        <v>2042</v>
      </c>
      <c r="L802" s="132"/>
      <c r="M802" s="294" t="s">
        <v>4352</v>
      </c>
      <c r="N802" s="294"/>
      <c r="O802" s="294">
        <v>27</v>
      </c>
      <c r="P802" s="300"/>
      <c r="Q802" s="292">
        <v>88721</v>
      </c>
      <c r="R802" s="292"/>
      <c r="S802" s="292"/>
      <c r="T802" s="292"/>
      <c r="U802" s="292"/>
      <c r="V802" s="292"/>
      <c r="W802" s="292"/>
      <c r="X802" s="294"/>
      <c r="Y802" s="294" t="s">
        <v>1791</v>
      </c>
    </row>
    <row r="803" spans="1:25" ht="63.75" x14ac:dyDescent="0.25">
      <c r="A803" s="97">
        <f t="shared" si="14"/>
        <v>802</v>
      </c>
      <c r="B803" s="191"/>
      <c r="C803" s="191" t="s">
        <v>1652</v>
      </c>
      <c r="D803" s="294" t="s">
        <v>1787</v>
      </c>
      <c r="E803" s="259" t="s">
        <v>7896</v>
      </c>
      <c r="F803" s="265" t="s">
        <v>3430</v>
      </c>
      <c r="G803" s="294" t="s">
        <v>4120</v>
      </c>
      <c r="H803" s="294"/>
      <c r="I803" s="294"/>
      <c r="J803" s="294" t="s">
        <v>7879</v>
      </c>
      <c r="K803" s="132" t="s">
        <v>2042</v>
      </c>
      <c r="L803" s="132"/>
      <c r="M803" s="294" t="s">
        <v>4353</v>
      </c>
      <c r="N803" s="294"/>
      <c r="O803" s="294">
        <v>31.3</v>
      </c>
      <c r="P803" s="300"/>
      <c r="Q803" s="292">
        <v>110597</v>
      </c>
      <c r="R803" s="292"/>
      <c r="S803" s="292"/>
      <c r="T803" s="292"/>
      <c r="U803" s="292"/>
      <c r="V803" s="292"/>
      <c r="W803" s="292"/>
      <c r="X803" s="294"/>
      <c r="Y803" s="294" t="s">
        <v>1791</v>
      </c>
    </row>
    <row r="804" spans="1:25" ht="51" x14ac:dyDescent="0.25">
      <c r="A804" s="97">
        <f t="shared" si="14"/>
        <v>803</v>
      </c>
      <c r="B804" s="191"/>
      <c r="C804" s="191" t="s">
        <v>1652</v>
      </c>
      <c r="D804" s="294" t="s">
        <v>1787</v>
      </c>
      <c r="E804" s="259" t="s">
        <v>7896</v>
      </c>
      <c r="F804" s="265" t="s">
        <v>3439</v>
      </c>
      <c r="G804" s="294" t="s">
        <v>3441</v>
      </c>
      <c r="H804" s="294"/>
      <c r="I804" s="294"/>
      <c r="J804" s="294" t="s">
        <v>7879</v>
      </c>
      <c r="K804" s="132" t="s">
        <v>2064</v>
      </c>
      <c r="L804" s="132"/>
      <c r="M804" s="294" t="s">
        <v>3440</v>
      </c>
      <c r="N804" s="294"/>
      <c r="O804" s="294">
        <v>43.6</v>
      </c>
      <c r="P804" s="300"/>
      <c r="Q804" s="292">
        <v>972454.40000000002</v>
      </c>
      <c r="R804" s="292"/>
      <c r="S804" s="292"/>
      <c r="T804" s="292"/>
      <c r="U804" s="292"/>
      <c r="V804" s="292"/>
      <c r="W804" s="292"/>
      <c r="X804" s="294"/>
      <c r="Y804" s="294" t="s">
        <v>1791</v>
      </c>
    </row>
    <row r="805" spans="1:25" ht="51" x14ac:dyDescent="0.25">
      <c r="A805" s="97">
        <f t="shared" si="14"/>
        <v>804</v>
      </c>
      <c r="B805" s="191"/>
      <c r="C805" s="191" t="s">
        <v>1652</v>
      </c>
      <c r="D805" s="294" t="s">
        <v>1787</v>
      </c>
      <c r="E805" s="259" t="s">
        <v>7896</v>
      </c>
      <c r="F805" s="265" t="s">
        <v>3450</v>
      </c>
      <c r="G805" s="294" t="s">
        <v>3452</v>
      </c>
      <c r="H805" s="294"/>
      <c r="I805" s="294"/>
      <c r="J805" s="294" t="s">
        <v>7879</v>
      </c>
      <c r="K805" s="132" t="s">
        <v>2064</v>
      </c>
      <c r="L805" s="132"/>
      <c r="M805" s="294" t="s">
        <v>3451</v>
      </c>
      <c r="N805" s="294"/>
      <c r="O805" s="294" t="s">
        <v>3449</v>
      </c>
      <c r="P805" s="300"/>
      <c r="Q805" s="292">
        <v>751644.8</v>
      </c>
      <c r="R805" s="292"/>
      <c r="S805" s="292"/>
      <c r="T805" s="292"/>
      <c r="U805" s="292"/>
      <c r="V805" s="292"/>
      <c r="W805" s="292"/>
      <c r="X805" s="294"/>
      <c r="Y805" s="294" t="s">
        <v>1791</v>
      </c>
    </row>
    <row r="806" spans="1:25" ht="51" x14ac:dyDescent="0.25">
      <c r="A806" s="97">
        <f t="shared" si="14"/>
        <v>805</v>
      </c>
      <c r="B806" s="191"/>
      <c r="C806" s="191" t="s">
        <v>1652</v>
      </c>
      <c r="D806" s="294" t="s">
        <v>1787</v>
      </c>
      <c r="E806" s="259" t="s">
        <v>7896</v>
      </c>
      <c r="F806" s="265" t="s">
        <v>3453</v>
      </c>
      <c r="G806" s="294" t="s">
        <v>8095</v>
      </c>
      <c r="H806" s="294"/>
      <c r="I806" s="294"/>
      <c r="J806" s="294" t="s">
        <v>7879</v>
      </c>
      <c r="K806" s="132" t="s">
        <v>2064</v>
      </c>
      <c r="L806" s="132"/>
      <c r="M806" s="294" t="s">
        <v>8094</v>
      </c>
      <c r="N806" s="294"/>
      <c r="O806" s="294">
        <v>34.700000000000003</v>
      </c>
      <c r="P806" s="300"/>
      <c r="Q806" s="292">
        <v>773948.8</v>
      </c>
      <c r="R806" s="292"/>
      <c r="S806" s="292"/>
      <c r="T806" s="292"/>
      <c r="U806" s="292"/>
      <c r="V806" s="292"/>
      <c r="W806" s="292"/>
      <c r="X806" s="294"/>
      <c r="Y806" s="294" t="s">
        <v>1791</v>
      </c>
    </row>
    <row r="807" spans="1:25" ht="76.5" x14ac:dyDescent="0.25">
      <c r="A807" s="97">
        <f t="shared" si="14"/>
        <v>806</v>
      </c>
      <c r="B807" s="191"/>
      <c r="C807" s="191" t="s">
        <v>1652</v>
      </c>
      <c r="D807" s="294" t="s">
        <v>1787</v>
      </c>
      <c r="E807" s="259" t="s">
        <v>7896</v>
      </c>
      <c r="F807" s="265" t="s">
        <v>3471</v>
      </c>
      <c r="G807" s="294" t="s">
        <v>3473</v>
      </c>
      <c r="H807" s="294"/>
      <c r="I807" s="294"/>
      <c r="J807" s="294" t="s">
        <v>7879</v>
      </c>
      <c r="K807" s="279" t="s">
        <v>3470</v>
      </c>
      <c r="L807" s="279"/>
      <c r="M807" s="294" t="s">
        <v>3472</v>
      </c>
      <c r="N807" s="294"/>
      <c r="O807" s="294">
        <v>52.4</v>
      </c>
      <c r="P807" s="300"/>
      <c r="Q807" s="292">
        <v>1850000</v>
      </c>
      <c r="R807" s="292"/>
      <c r="S807" s="292"/>
      <c r="T807" s="292"/>
      <c r="U807" s="292"/>
      <c r="V807" s="292"/>
      <c r="W807" s="292"/>
      <c r="X807" s="294"/>
      <c r="Y807" s="294" t="s">
        <v>1807</v>
      </c>
    </row>
    <row r="808" spans="1:25" ht="51" x14ac:dyDescent="0.25">
      <c r="A808" s="97">
        <f t="shared" si="14"/>
        <v>807</v>
      </c>
      <c r="B808" s="191"/>
      <c r="C808" s="191" t="s">
        <v>1652</v>
      </c>
      <c r="D808" s="294" t="s">
        <v>1787</v>
      </c>
      <c r="E808" s="259" t="s">
        <v>7896</v>
      </c>
      <c r="F808" s="265" t="s">
        <v>3475</v>
      </c>
      <c r="G808" s="294" t="s">
        <v>3477</v>
      </c>
      <c r="H808" s="294"/>
      <c r="I808" s="294"/>
      <c r="J808" s="294" t="s">
        <v>7879</v>
      </c>
      <c r="K808" s="279" t="s">
        <v>3474</v>
      </c>
      <c r="L808" s="279"/>
      <c r="M808" s="294" t="s">
        <v>3476</v>
      </c>
      <c r="N808" s="294"/>
      <c r="O808" s="38">
        <v>52.5</v>
      </c>
      <c r="P808" s="300"/>
      <c r="Q808" s="292">
        <v>681329.44</v>
      </c>
      <c r="R808" s="292"/>
      <c r="S808" s="292"/>
      <c r="T808" s="292"/>
      <c r="U808" s="292"/>
      <c r="V808" s="292"/>
      <c r="W808" s="292"/>
      <c r="X808" s="258"/>
      <c r="Y808" s="294" t="s">
        <v>1807</v>
      </c>
    </row>
    <row r="809" spans="1:25" ht="51" x14ac:dyDescent="0.25">
      <c r="A809" s="97">
        <f t="shared" si="14"/>
        <v>808</v>
      </c>
      <c r="B809" s="191"/>
      <c r="C809" s="191" t="s">
        <v>1652</v>
      </c>
      <c r="D809" s="294" t="s">
        <v>1787</v>
      </c>
      <c r="E809" s="259" t="s">
        <v>7896</v>
      </c>
      <c r="F809" s="265" t="s">
        <v>3479</v>
      </c>
      <c r="G809" s="294" t="s">
        <v>3480</v>
      </c>
      <c r="H809" s="294"/>
      <c r="I809" s="294"/>
      <c r="J809" s="294" t="s">
        <v>7879</v>
      </c>
      <c r="K809" s="279" t="s">
        <v>3478</v>
      </c>
      <c r="L809" s="279"/>
      <c r="M809" s="294"/>
      <c r="N809" s="294"/>
      <c r="O809" s="294">
        <v>44.4</v>
      </c>
      <c r="P809" s="300"/>
      <c r="Q809" s="292">
        <v>1682005.2</v>
      </c>
      <c r="R809" s="292"/>
      <c r="S809" s="292"/>
      <c r="T809" s="292"/>
      <c r="U809" s="292"/>
      <c r="V809" s="292"/>
      <c r="W809" s="292"/>
      <c r="X809" s="294"/>
      <c r="Y809" s="294" t="s">
        <v>1807</v>
      </c>
    </row>
    <row r="810" spans="1:25" ht="51" x14ac:dyDescent="0.25">
      <c r="A810" s="97">
        <f t="shared" si="14"/>
        <v>809</v>
      </c>
      <c r="B810" s="191"/>
      <c r="C810" s="191" t="s">
        <v>1652</v>
      </c>
      <c r="D810" s="294" t="s">
        <v>1787</v>
      </c>
      <c r="E810" s="259" t="s">
        <v>7896</v>
      </c>
      <c r="F810" s="279" t="s">
        <v>3481</v>
      </c>
      <c r="G810" s="294" t="s">
        <v>3483</v>
      </c>
      <c r="H810" s="294"/>
      <c r="I810" s="294"/>
      <c r="J810" s="294" t="s">
        <v>7879</v>
      </c>
      <c r="K810" s="279" t="s">
        <v>3478</v>
      </c>
      <c r="L810" s="279"/>
      <c r="M810" s="294" t="s">
        <v>3482</v>
      </c>
      <c r="N810" s="294"/>
      <c r="O810" s="294">
        <v>47</v>
      </c>
      <c r="P810" s="300"/>
      <c r="Q810" s="292">
        <v>1780501</v>
      </c>
      <c r="R810" s="292"/>
      <c r="S810" s="292"/>
      <c r="T810" s="292"/>
      <c r="U810" s="292"/>
      <c r="V810" s="292"/>
      <c r="W810" s="292"/>
      <c r="X810" s="294"/>
      <c r="Y810" s="294" t="s">
        <v>1807</v>
      </c>
    </row>
    <row r="811" spans="1:25" ht="51" x14ac:dyDescent="0.25">
      <c r="A811" s="97">
        <f t="shared" si="14"/>
        <v>810</v>
      </c>
      <c r="B811" s="191"/>
      <c r="C811" s="191" t="s">
        <v>1652</v>
      </c>
      <c r="D811" s="294" t="s">
        <v>1787</v>
      </c>
      <c r="E811" s="259" t="s">
        <v>7896</v>
      </c>
      <c r="F811" s="279" t="s">
        <v>3484</v>
      </c>
      <c r="G811" s="294" t="s">
        <v>3486</v>
      </c>
      <c r="H811" s="294"/>
      <c r="I811" s="294"/>
      <c r="J811" s="294" t="s">
        <v>7879</v>
      </c>
      <c r="K811" s="279" t="s">
        <v>1989</v>
      </c>
      <c r="L811" s="279"/>
      <c r="M811" s="294" t="s">
        <v>3485</v>
      </c>
      <c r="N811" s="294"/>
      <c r="O811" s="294">
        <v>59.2</v>
      </c>
      <c r="P811" s="300"/>
      <c r="Q811" s="292">
        <v>1355770</v>
      </c>
      <c r="R811" s="292"/>
      <c r="S811" s="292"/>
      <c r="T811" s="292"/>
      <c r="U811" s="292"/>
      <c r="V811" s="292"/>
      <c r="W811" s="292"/>
      <c r="X811" s="294"/>
      <c r="Y811" s="294" t="s">
        <v>1807</v>
      </c>
    </row>
    <row r="812" spans="1:25" ht="51" x14ac:dyDescent="0.25">
      <c r="A812" s="97">
        <f t="shared" si="14"/>
        <v>811</v>
      </c>
      <c r="B812" s="191"/>
      <c r="C812" s="191" t="s">
        <v>1652</v>
      </c>
      <c r="D812" s="294" t="s">
        <v>1787</v>
      </c>
      <c r="E812" s="259" t="s">
        <v>7896</v>
      </c>
      <c r="F812" s="265" t="s">
        <v>3488</v>
      </c>
      <c r="G812" s="294" t="s">
        <v>3490</v>
      </c>
      <c r="H812" s="294"/>
      <c r="I812" s="294"/>
      <c r="J812" s="294" t="s">
        <v>7879</v>
      </c>
      <c r="K812" s="132" t="s">
        <v>3487</v>
      </c>
      <c r="L812" s="132"/>
      <c r="M812" s="294" t="s">
        <v>3489</v>
      </c>
      <c r="N812" s="294"/>
      <c r="O812" s="294">
        <v>21</v>
      </c>
      <c r="P812" s="300"/>
      <c r="Q812" s="292">
        <v>714399</v>
      </c>
      <c r="R812" s="292"/>
      <c r="S812" s="292"/>
      <c r="T812" s="292"/>
      <c r="U812" s="292"/>
      <c r="V812" s="292"/>
      <c r="W812" s="292"/>
      <c r="X812" s="294"/>
      <c r="Y812" s="294" t="s">
        <v>1807</v>
      </c>
    </row>
    <row r="813" spans="1:25" ht="51" x14ac:dyDescent="0.25">
      <c r="A813" s="97">
        <f t="shared" si="14"/>
        <v>812</v>
      </c>
      <c r="B813" s="191"/>
      <c r="C813" s="191" t="s">
        <v>1652</v>
      </c>
      <c r="D813" s="294" t="s">
        <v>1787</v>
      </c>
      <c r="E813" s="259" t="s">
        <v>7896</v>
      </c>
      <c r="F813" s="265" t="s">
        <v>3491</v>
      </c>
      <c r="G813" s="294" t="s">
        <v>3493</v>
      </c>
      <c r="H813" s="294"/>
      <c r="I813" s="294"/>
      <c r="J813" s="294" t="s">
        <v>7879</v>
      </c>
      <c r="K813" s="132" t="s">
        <v>3139</v>
      </c>
      <c r="L813" s="132"/>
      <c r="M813" s="294" t="s">
        <v>3492</v>
      </c>
      <c r="N813" s="294"/>
      <c r="O813" s="294">
        <v>21.1</v>
      </c>
      <c r="P813" s="300"/>
      <c r="Q813" s="292">
        <v>799331.3</v>
      </c>
      <c r="R813" s="292"/>
      <c r="S813" s="292"/>
      <c r="T813" s="292"/>
      <c r="U813" s="292"/>
      <c r="V813" s="292"/>
      <c r="W813" s="292"/>
      <c r="X813" s="294"/>
      <c r="Y813" s="294" t="s">
        <v>1807</v>
      </c>
    </row>
    <row r="814" spans="1:25" ht="51" x14ac:dyDescent="0.25">
      <c r="A814" s="97">
        <f t="shared" si="14"/>
        <v>813</v>
      </c>
      <c r="B814" s="191"/>
      <c r="C814" s="191" t="s">
        <v>1652</v>
      </c>
      <c r="D814" s="294" t="s">
        <v>1787</v>
      </c>
      <c r="E814" s="259" t="s">
        <v>7896</v>
      </c>
      <c r="F814" s="265" t="s">
        <v>3494</v>
      </c>
      <c r="G814" s="294" t="s">
        <v>3496</v>
      </c>
      <c r="H814" s="294"/>
      <c r="I814" s="294"/>
      <c r="J814" s="294" t="s">
        <v>7879</v>
      </c>
      <c r="K814" s="279" t="s">
        <v>2600</v>
      </c>
      <c r="L814" s="279"/>
      <c r="M814" s="294" t="s">
        <v>3495</v>
      </c>
      <c r="N814" s="294"/>
      <c r="O814" s="294">
        <v>31.4</v>
      </c>
      <c r="P814" s="300"/>
      <c r="Q814" s="292">
        <v>3516400</v>
      </c>
      <c r="R814" s="292"/>
      <c r="S814" s="292"/>
      <c r="T814" s="292"/>
      <c r="U814" s="292"/>
      <c r="V814" s="292"/>
      <c r="W814" s="292"/>
      <c r="X814" s="294"/>
      <c r="Y814" s="294" t="s">
        <v>1807</v>
      </c>
    </row>
    <row r="815" spans="1:25" ht="51" x14ac:dyDescent="0.25">
      <c r="A815" s="97">
        <f t="shared" si="14"/>
        <v>814</v>
      </c>
      <c r="B815" s="191"/>
      <c r="C815" s="191" t="s">
        <v>1652</v>
      </c>
      <c r="D815" s="294" t="s">
        <v>1787</v>
      </c>
      <c r="E815" s="259" t="s">
        <v>7896</v>
      </c>
      <c r="F815" s="265" t="s">
        <v>3498</v>
      </c>
      <c r="G815" s="294" t="s">
        <v>3500</v>
      </c>
      <c r="H815" s="294"/>
      <c r="I815" s="294"/>
      <c r="J815" s="294" t="s">
        <v>7879</v>
      </c>
      <c r="K815" s="132" t="s">
        <v>3497</v>
      </c>
      <c r="L815" s="132"/>
      <c r="M815" s="11" t="s">
        <v>3499</v>
      </c>
      <c r="N815" s="11"/>
      <c r="O815" s="294">
        <v>45</v>
      </c>
      <c r="P815" s="300"/>
      <c r="Q815" s="292">
        <v>2912412.15</v>
      </c>
      <c r="R815" s="292"/>
      <c r="S815" s="292"/>
      <c r="T815" s="292"/>
      <c r="U815" s="292"/>
      <c r="V815" s="292"/>
      <c r="W815" s="292"/>
      <c r="X815" s="294"/>
      <c r="Y815" s="294" t="s">
        <v>1807</v>
      </c>
    </row>
    <row r="816" spans="1:25" ht="51" x14ac:dyDescent="0.25">
      <c r="A816" s="97">
        <f t="shared" si="14"/>
        <v>815</v>
      </c>
      <c r="B816" s="191"/>
      <c r="C816" s="191" t="s">
        <v>1652</v>
      </c>
      <c r="D816" s="294" t="s">
        <v>1787</v>
      </c>
      <c r="E816" s="259" t="s">
        <v>7896</v>
      </c>
      <c r="F816" s="265" t="s">
        <v>3501</v>
      </c>
      <c r="G816" s="294" t="s">
        <v>3503</v>
      </c>
      <c r="H816" s="294"/>
      <c r="I816" s="294"/>
      <c r="J816" s="294" t="s">
        <v>7879</v>
      </c>
      <c r="K816" s="132" t="s">
        <v>1811</v>
      </c>
      <c r="L816" s="132"/>
      <c r="M816" s="294" t="s">
        <v>3502</v>
      </c>
      <c r="N816" s="294"/>
      <c r="O816" s="294">
        <v>53.2</v>
      </c>
      <c r="P816" s="300"/>
      <c r="Q816" s="292">
        <v>1809810.8</v>
      </c>
      <c r="R816" s="292"/>
      <c r="S816" s="292"/>
      <c r="T816" s="292"/>
      <c r="U816" s="292"/>
      <c r="V816" s="292"/>
      <c r="W816" s="292"/>
      <c r="X816" s="294"/>
      <c r="Y816" s="294" t="s">
        <v>1807</v>
      </c>
    </row>
    <row r="817" spans="1:25" ht="51" x14ac:dyDescent="0.25">
      <c r="A817" s="97">
        <f t="shared" si="14"/>
        <v>816</v>
      </c>
      <c r="B817" s="191"/>
      <c r="C817" s="191" t="s">
        <v>1652</v>
      </c>
      <c r="D817" s="294" t="s">
        <v>1787</v>
      </c>
      <c r="E817" s="259" t="s">
        <v>7896</v>
      </c>
      <c r="F817" s="265" t="s">
        <v>3504</v>
      </c>
      <c r="G817" s="294" t="s">
        <v>3506</v>
      </c>
      <c r="H817" s="294"/>
      <c r="I817" s="294"/>
      <c r="J817" s="294" t="s">
        <v>7879</v>
      </c>
      <c r="K817" s="279" t="s">
        <v>1989</v>
      </c>
      <c r="L817" s="279"/>
      <c r="M817" s="294" t="s">
        <v>3505</v>
      </c>
      <c r="N817" s="294"/>
      <c r="O817" s="294">
        <v>45.2</v>
      </c>
      <c r="P817" s="300"/>
      <c r="Q817" s="292">
        <v>1035067</v>
      </c>
      <c r="R817" s="292"/>
      <c r="S817" s="292"/>
      <c r="T817" s="292"/>
      <c r="U817" s="292"/>
      <c r="V817" s="292"/>
      <c r="W817" s="292"/>
      <c r="X817" s="294"/>
      <c r="Y817" s="294" t="s">
        <v>1807</v>
      </c>
    </row>
    <row r="818" spans="1:25" ht="51" x14ac:dyDescent="0.25">
      <c r="A818" s="55">
        <f t="shared" si="14"/>
        <v>817</v>
      </c>
      <c r="B818" s="258"/>
      <c r="C818" s="191" t="s">
        <v>1652</v>
      </c>
      <c r="D818" s="294" t="s">
        <v>1787</v>
      </c>
      <c r="E818" s="259" t="s">
        <v>7896</v>
      </c>
      <c r="F818" s="265" t="s">
        <v>3508</v>
      </c>
      <c r="G818" s="294" t="s">
        <v>3510</v>
      </c>
      <c r="H818" s="294"/>
      <c r="I818" s="294"/>
      <c r="J818" s="294" t="s">
        <v>7879</v>
      </c>
      <c r="K818" s="279" t="s">
        <v>3507</v>
      </c>
      <c r="L818" s="279"/>
      <c r="M818" s="294" t="s">
        <v>3509</v>
      </c>
      <c r="N818" s="294"/>
      <c r="O818" s="294">
        <v>57.4</v>
      </c>
      <c r="P818" s="230"/>
      <c r="Q818" s="292">
        <v>3414570.78</v>
      </c>
      <c r="R818" s="292"/>
      <c r="S818" s="292"/>
      <c r="T818" s="292"/>
      <c r="U818" s="292"/>
      <c r="V818" s="292"/>
      <c r="W818" s="292"/>
      <c r="X818" s="294"/>
      <c r="Y818" s="294" t="s">
        <v>1807</v>
      </c>
    </row>
    <row r="819" spans="1:25" ht="51" x14ac:dyDescent="0.25">
      <c r="A819" s="55">
        <f t="shared" si="14"/>
        <v>818</v>
      </c>
      <c r="B819" s="191"/>
      <c r="C819" s="191" t="s">
        <v>1652</v>
      </c>
      <c r="D819" s="294" t="s">
        <v>1787</v>
      </c>
      <c r="E819" s="259" t="s">
        <v>7896</v>
      </c>
      <c r="F819" s="265" t="s">
        <v>3512</v>
      </c>
      <c r="G819" s="294" t="s">
        <v>3514</v>
      </c>
      <c r="H819" s="294"/>
      <c r="I819" s="294"/>
      <c r="J819" s="294" t="s">
        <v>7879</v>
      </c>
      <c r="K819" s="279" t="s">
        <v>3478</v>
      </c>
      <c r="L819" s="279"/>
      <c r="M819" s="294" t="s">
        <v>3513</v>
      </c>
      <c r="N819" s="294"/>
      <c r="O819" s="294">
        <v>47.3</v>
      </c>
      <c r="P819" s="300"/>
      <c r="Q819" s="292">
        <v>1791865.9</v>
      </c>
      <c r="R819" s="292"/>
      <c r="S819" s="292"/>
      <c r="T819" s="292"/>
      <c r="U819" s="292"/>
      <c r="V819" s="292"/>
      <c r="W819" s="292"/>
      <c r="X819" s="294"/>
      <c r="Y819" s="294" t="s">
        <v>1807</v>
      </c>
    </row>
    <row r="820" spans="1:25" ht="51" x14ac:dyDescent="0.25">
      <c r="A820" s="97">
        <f t="shared" si="14"/>
        <v>819</v>
      </c>
      <c r="B820" s="191"/>
      <c r="C820" s="191" t="s">
        <v>1652</v>
      </c>
      <c r="D820" s="294" t="s">
        <v>1787</v>
      </c>
      <c r="E820" s="259" t="s">
        <v>7896</v>
      </c>
      <c r="F820" s="265" t="s">
        <v>3515</v>
      </c>
      <c r="G820" s="294" t="s">
        <v>3517</v>
      </c>
      <c r="H820" s="294"/>
      <c r="I820" s="294"/>
      <c r="J820" s="294" t="s">
        <v>7879</v>
      </c>
      <c r="K820" s="279" t="s">
        <v>1989</v>
      </c>
      <c r="L820" s="279"/>
      <c r="M820" s="294" t="s">
        <v>3516</v>
      </c>
      <c r="N820" s="294"/>
      <c r="O820" s="294">
        <v>44.8</v>
      </c>
      <c r="P820" s="300"/>
      <c r="Q820" s="292">
        <v>1826616</v>
      </c>
      <c r="R820" s="292"/>
      <c r="S820" s="292"/>
      <c r="T820" s="292"/>
      <c r="U820" s="292"/>
      <c r="V820" s="292"/>
      <c r="W820" s="292"/>
      <c r="X820" s="294"/>
      <c r="Y820" s="294" t="s">
        <v>1807</v>
      </c>
    </row>
    <row r="821" spans="1:25" ht="51" x14ac:dyDescent="0.25">
      <c r="A821" s="97">
        <f t="shared" si="14"/>
        <v>820</v>
      </c>
      <c r="B821" s="191"/>
      <c r="C821" s="191" t="s">
        <v>1652</v>
      </c>
      <c r="D821" s="294" t="s">
        <v>1787</v>
      </c>
      <c r="E821" s="259" t="s">
        <v>7896</v>
      </c>
      <c r="F821" s="265" t="s">
        <v>3518</v>
      </c>
      <c r="G821" s="294" t="s">
        <v>3520</v>
      </c>
      <c r="H821" s="294"/>
      <c r="I821" s="294"/>
      <c r="J821" s="294" t="s">
        <v>7879</v>
      </c>
      <c r="K821" s="279" t="s">
        <v>3478</v>
      </c>
      <c r="L821" s="279"/>
      <c r="M821" s="294" t="s">
        <v>3519</v>
      </c>
      <c r="N821" s="294"/>
      <c r="O821" s="294">
        <v>83.2</v>
      </c>
      <c r="P821" s="300"/>
      <c r="Q821" s="292">
        <v>3151865.6</v>
      </c>
      <c r="R821" s="292"/>
      <c r="S821" s="292"/>
      <c r="T821" s="292"/>
      <c r="U821" s="292"/>
      <c r="V821" s="292"/>
      <c r="W821" s="292"/>
      <c r="X821" s="294"/>
      <c r="Y821" s="294" t="s">
        <v>1807</v>
      </c>
    </row>
    <row r="822" spans="1:25" ht="51" x14ac:dyDescent="0.25">
      <c r="A822" s="97">
        <f t="shared" si="14"/>
        <v>821</v>
      </c>
      <c r="B822" s="191"/>
      <c r="C822" s="191" t="s">
        <v>1652</v>
      </c>
      <c r="D822" s="294" t="s">
        <v>1787</v>
      </c>
      <c r="E822" s="259" t="s">
        <v>7896</v>
      </c>
      <c r="F822" s="265" t="s">
        <v>3521</v>
      </c>
      <c r="G822" s="294" t="s">
        <v>3523</v>
      </c>
      <c r="H822" s="294"/>
      <c r="I822" s="294"/>
      <c r="J822" s="294" t="s">
        <v>7879</v>
      </c>
      <c r="K822" s="279" t="s">
        <v>3478</v>
      </c>
      <c r="L822" s="279"/>
      <c r="M822" s="294" t="s">
        <v>3522</v>
      </c>
      <c r="N822" s="294"/>
      <c r="O822" s="294">
        <v>46.2</v>
      </c>
      <c r="P822" s="300"/>
      <c r="Q822" s="292">
        <v>1750194.6</v>
      </c>
      <c r="R822" s="292"/>
      <c r="S822" s="292"/>
      <c r="T822" s="292"/>
      <c r="U822" s="292"/>
      <c r="V822" s="292"/>
      <c r="W822" s="292"/>
      <c r="X822" s="294"/>
      <c r="Y822" s="294" t="s">
        <v>1807</v>
      </c>
    </row>
    <row r="823" spans="1:25" ht="51" x14ac:dyDescent="0.25">
      <c r="A823" s="97">
        <f t="shared" si="14"/>
        <v>822</v>
      </c>
      <c r="B823" s="191"/>
      <c r="C823" s="191" t="s">
        <v>1652</v>
      </c>
      <c r="D823" s="294" t="s">
        <v>1787</v>
      </c>
      <c r="E823" s="259" t="s">
        <v>7896</v>
      </c>
      <c r="F823" s="265" t="s">
        <v>3525</v>
      </c>
      <c r="G823" s="294" t="s">
        <v>3527</v>
      </c>
      <c r="H823" s="294"/>
      <c r="I823" s="294"/>
      <c r="J823" s="294" t="s">
        <v>7879</v>
      </c>
      <c r="K823" s="132" t="s">
        <v>3524</v>
      </c>
      <c r="L823" s="132"/>
      <c r="M823" s="294" t="s">
        <v>3526</v>
      </c>
      <c r="N823" s="294"/>
      <c r="O823" s="294">
        <v>46.4</v>
      </c>
      <c r="P823" s="300"/>
      <c r="Q823" s="292">
        <v>2500000</v>
      </c>
      <c r="R823" s="292"/>
      <c r="S823" s="292"/>
      <c r="T823" s="292"/>
      <c r="U823" s="292"/>
      <c r="V823" s="292"/>
      <c r="W823" s="292"/>
      <c r="X823" s="294"/>
      <c r="Y823" s="294" t="s">
        <v>1807</v>
      </c>
    </row>
    <row r="824" spans="1:25" ht="51" x14ac:dyDescent="0.25">
      <c r="A824" s="97">
        <f t="shared" si="14"/>
        <v>823</v>
      </c>
      <c r="B824" s="191"/>
      <c r="C824" s="191" t="s">
        <v>1652</v>
      </c>
      <c r="D824" s="294" t="s">
        <v>1787</v>
      </c>
      <c r="E824" s="259" t="s">
        <v>7896</v>
      </c>
      <c r="F824" s="279" t="s">
        <v>3528</v>
      </c>
      <c r="G824" s="294" t="s">
        <v>3530</v>
      </c>
      <c r="H824" s="294"/>
      <c r="I824" s="294"/>
      <c r="J824" s="294" t="s">
        <v>7879</v>
      </c>
      <c r="K824" s="132" t="s">
        <v>3174</v>
      </c>
      <c r="L824" s="132"/>
      <c r="M824" s="294" t="s">
        <v>3529</v>
      </c>
      <c r="N824" s="294"/>
      <c r="O824" s="294">
        <v>46.2</v>
      </c>
      <c r="P824" s="300"/>
      <c r="Q824" s="292">
        <v>1571677.8</v>
      </c>
      <c r="R824" s="292"/>
      <c r="S824" s="292"/>
      <c r="T824" s="292"/>
      <c r="U824" s="292"/>
      <c r="V824" s="292"/>
      <c r="W824" s="292"/>
      <c r="X824" s="294"/>
      <c r="Y824" s="294" t="s">
        <v>1807</v>
      </c>
    </row>
    <row r="825" spans="1:25" ht="51" x14ac:dyDescent="0.25">
      <c r="A825" s="97">
        <f t="shared" si="14"/>
        <v>824</v>
      </c>
      <c r="B825" s="191"/>
      <c r="C825" s="191" t="s">
        <v>1652</v>
      </c>
      <c r="D825" s="294" t="s">
        <v>1787</v>
      </c>
      <c r="E825" s="259" t="s">
        <v>7896</v>
      </c>
      <c r="F825" s="265" t="s">
        <v>3532</v>
      </c>
      <c r="G825" s="294" t="s">
        <v>3534</v>
      </c>
      <c r="H825" s="294"/>
      <c r="I825" s="294"/>
      <c r="J825" s="294" t="s">
        <v>7879</v>
      </c>
      <c r="K825" s="132" t="s">
        <v>3531</v>
      </c>
      <c r="L825" s="132"/>
      <c r="M825" s="294" t="s">
        <v>3533</v>
      </c>
      <c r="N825" s="294"/>
      <c r="O825" s="294">
        <v>45.9</v>
      </c>
      <c r="P825" s="300"/>
      <c r="Q825" s="292">
        <v>1443096</v>
      </c>
      <c r="R825" s="292"/>
      <c r="S825" s="292"/>
      <c r="T825" s="292"/>
      <c r="U825" s="292"/>
      <c r="V825" s="292"/>
      <c r="W825" s="292"/>
      <c r="X825" s="294"/>
      <c r="Y825" s="294" t="s">
        <v>1807</v>
      </c>
    </row>
    <row r="826" spans="1:25" ht="51" x14ac:dyDescent="0.25">
      <c r="A826" s="97">
        <f t="shared" si="14"/>
        <v>825</v>
      </c>
      <c r="B826" s="191"/>
      <c r="C826" s="191" t="s">
        <v>1652</v>
      </c>
      <c r="D826" s="294" t="s">
        <v>1787</v>
      </c>
      <c r="E826" s="259" t="s">
        <v>7896</v>
      </c>
      <c r="F826" s="279" t="s">
        <v>3535</v>
      </c>
      <c r="G826" s="294" t="s">
        <v>3537</v>
      </c>
      <c r="H826" s="294"/>
      <c r="I826" s="294"/>
      <c r="J826" s="294" t="s">
        <v>7879</v>
      </c>
      <c r="K826" s="279" t="s">
        <v>3478</v>
      </c>
      <c r="L826" s="279"/>
      <c r="M826" s="294" t="s">
        <v>3536</v>
      </c>
      <c r="N826" s="294"/>
      <c r="O826" s="294">
        <v>114</v>
      </c>
      <c r="P826" s="300"/>
      <c r="Q826" s="292">
        <v>4318662</v>
      </c>
      <c r="R826" s="292"/>
      <c r="S826" s="292"/>
      <c r="T826" s="292"/>
      <c r="U826" s="292"/>
      <c r="V826" s="292"/>
      <c r="W826" s="292"/>
      <c r="X826" s="294"/>
      <c r="Y826" s="294" t="s">
        <v>1807</v>
      </c>
    </row>
    <row r="827" spans="1:25" ht="51" x14ac:dyDescent="0.25">
      <c r="A827" s="97">
        <f t="shared" si="14"/>
        <v>826</v>
      </c>
      <c r="B827" s="191"/>
      <c r="C827" s="191" t="s">
        <v>1652</v>
      </c>
      <c r="D827" s="294" t="s">
        <v>1787</v>
      </c>
      <c r="E827" s="259" t="s">
        <v>7896</v>
      </c>
      <c r="F827" s="279" t="s">
        <v>3538</v>
      </c>
      <c r="G827" s="294" t="s">
        <v>3540</v>
      </c>
      <c r="H827" s="294"/>
      <c r="I827" s="294"/>
      <c r="J827" s="294" t="s">
        <v>7879</v>
      </c>
      <c r="K827" s="279" t="s">
        <v>3478</v>
      </c>
      <c r="L827" s="279"/>
      <c r="M827" s="294" t="s">
        <v>3539</v>
      </c>
      <c r="N827" s="294"/>
      <c r="O827" s="294">
        <v>60.6</v>
      </c>
      <c r="P827" s="300"/>
      <c r="Q827" s="292">
        <v>2295709.7999999998</v>
      </c>
      <c r="R827" s="292"/>
      <c r="S827" s="292"/>
      <c r="T827" s="292"/>
      <c r="U827" s="292"/>
      <c r="V827" s="292"/>
      <c r="W827" s="292"/>
      <c r="X827" s="294"/>
      <c r="Y827" s="294" t="s">
        <v>1807</v>
      </c>
    </row>
    <row r="828" spans="1:25" ht="51" x14ac:dyDescent="0.25">
      <c r="A828" s="97">
        <f t="shared" si="14"/>
        <v>827</v>
      </c>
      <c r="B828" s="191"/>
      <c r="C828" s="191" t="s">
        <v>1652</v>
      </c>
      <c r="D828" s="294" t="s">
        <v>1787</v>
      </c>
      <c r="E828" s="259" t="s">
        <v>7896</v>
      </c>
      <c r="F828" s="279" t="s">
        <v>3542</v>
      </c>
      <c r="G828" s="294" t="s">
        <v>3544</v>
      </c>
      <c r="H828" s="294"/>
      <c r="I828" s="294"/>
      <c r="J828" s="294" t="s">
        <v>7879</v>
      </c>
      <c r="K828" s="279" t="s">
        <v>3541</v>
      </c>
      <c r="L828" s="279"/>
      <c r="M828" s="294" t="s">
        <v>3543</v>
      </c>
      <c r="N828" s="294"/>
      <c r="O828" s="294">
        <v>47.2</v>
      </c>
      <c r="P828" s="300"/>
      <c r="Q828" s="292">
        <v>3228130.4</v>
      </c>
      <c r="R828" s="292"/>
      <c r="S828" s="292"/>
      <c r="T828" s="292"/>
      <c r="U828" s="292"/>
      <c r="V828" s="292"/>
      <c r="W828" s="292"/>
      <c r="X828" s="294"/>
      <c r="Y828" s="294" t="s">
        <v>1807</v>
      </c>
    </row>
    <row r="829" spans="1:25" ht="51" x14ac:dyDescent="0.25">
      <c r="A829" s="97">
        <f t="shared" si="14"/>
        <v>828</v>
      </c>
      <c r="B829" s="191"/>
      <c r="C829" s="191" t="s">
        <v>1652</v>
      </c>
      <c r="D829" s="294" t="s">
        <v>1787</v>
      </c>
      <c r="E829" s="259" t="s">
        <v>7896</v>
      </c>
      <c r="F829" s="279" t="s">
        <v>3545</v>
      </c>
      <c r="G829" s="294" t="s">
        <v>3547</v>
      </c>
      <c r="H829" s="294"/>
      <c r="I829" s="294"/>
      <c r="J829" s="294" t="s">
        <v>7879</v>
      </c>
      <c r="K829" s="279" t="s">
        <v>3478</v>
      </c>
      <c r="L829" s="279"/>
      <c r="M829" s="294" t="s">
        <v>3546</v>
      </c>
      <c r="N829" s="294"/>
      <c r="O829" s="294">
        <v>44.2</v>
      </c>
      <c r="P829" s="300"/>
      <c r="Q829" s="292">
        <v>1674428.6</v>
      </c>
      <c r="R829" s="292"/>
      <c r="S829" s="292"/>
      <c r="T829" s="292"/>
      <c r="U829" s="292"/>
      <c r="V829" s="292"/>
      <c r="W829" s="292"/>
      <c r="X829" s="294"/>
      <c r="Y829" s="294" t="s">
        <v>1807</v>
      </c>
    </row>
    <row r="830" spans="1:25" ht="51" x14ac:dyDescent="0.25">
      <c r="A830" s="97">
        <f t="shared" si="14"/>
        <v>829</v>
      </c>
      <c r="B830" s="191"/>
      <c r="C830" s="191" t="s">
        <v>1652</v>
      </c>
      <c r="D830" s="294" t="s">
        <v>1787</v>
      </c>
      <c r="E830" s="259" t="s">
        <v>7896</v>
      </c>
      <c r="F830" s="265" t="s">
        <v>3549</v>
      </c>
      <c r="G830" s="294" t="s">
        <v>4123</v>
      </c>
      <c r="H830" s="294"/>
      <c r="I830" s="294"/>
      <c r="J830" s="294" t="s">
        <v>7879</v>
      </c>
      <c r="K830" s="132" t="s">
        <v>3548</v>
      </c>
      <c r="L830" s="132"/>
      <c r="M830" s="294" t="s">
        <v>4356</v>
      </c>
      <c r="N830" s="294"/>
      <c r="O830" s="294">
        <v>21.7</v>
      </c>
      <c r="P830" s="300"/>
      <c r="Q830" s="292">
        <v>1571220</v>
      </c>
      <c r="R830" s="292"/>
      <c r="S830" s="292"/>
      <c r="T830" s="292"/>
      <c r="U830" s="292"/>
      <c r="V830" s="292"/>
      <c r="W830" s="292"/>
      <c r="X830" s="294"/>
      <c r="Y830" s="294" t="s">
        <v>1807</v>
      </c>
    </row>
    <row r="831" spans="1:25" s="197" customFormat="1" ht="51" x14ac:dyDescent="0.2">
      <c r="A831" s="97">
        <f t="shared" si="14"/>
        <v>830</v>
      </c>
      <c r="B831" s="191"/>
      <c r="C831" s="191" t="s">
        <v>1652</v>
      </c>
      <c r="D831" s="294" t="s">
        <v>1787</v>
      </c>
      <c r="E831" s="259" t="s">
        <v>7896</v>
      </c>
      <c r="F831" s="265" t="s">
        <v>3551</v>
      </c>
      <c r="G831" s="294" t="s">
        <v>3553</v>
      </c>
      <c r="H831" s="294"/>
      <c r="I831" s="294"/>
      <c r="J831" s="294" t="s">
        <v>7879</v>
      </c>
      <c r="K831" s="132" t="s">
        <v>3550</v>
      </c>
      <c r="L831" s="132"/>
      <c r="M831" s="294" t="s">
        <v>3552</v>
      </c>
      <c r="N831" s="294"/>
      <c r="O831" s="294">
        <v>30.8</v>
      </c>
      <c r="P831" s="300"/>
      <c r="Q831" s="292">
        <v>2587500</v>
      </c>
      <c r="R831" s="292"/>
      <c r="S831" s="292"/>
      <c r="T831" s="292"/>
      <c r="U831" s="292"/>
      <c r="V831" s="292"/>
      <c r="W831" s="292"/>
      <c r="X831" s="294"/>
      <c r="Y831" s="294" t="s">
        <v>1807</v>
      </c>
    </row>
    <row r="832" spans="1:25" s="198" customFormat="1" ht="51" x14ac:dyDescent="0.2">
      <c r="A832" s="97">
        <f t="shared" si="14"/>
        <v>831</v>
      </c>
      <c r="B832" s="191"/>
      <c r="C832" s="191" t="s">
        <v>1652</v>
      </c>
      <c r="D832" s="294" t="s">
        <v>1787</v>
      </c>
      <c r="E832" s="259" t="s">
        <v>7896</v>
      </c>
      <c r="F832" s="265" t="s">
        <v>3554</v>
      </c>
      <c r="G832" s="294" t="s">
        <v>3556</v>
      </c>
      <c r="H832" s="294"/>
      <c r="I832" s="294"/>
      <c r="J832" s="294" t="s">
        <v>7879</v>
      </c>
      <c r="K832" s="132" t="s">
        <v>2751</v>
      </c>
      <c r="L832" s="132"/>
      <c r="M832" s="294" t="s">
        <v>3555</v>
      </c>
      <c r="N832" s="294"/>
      <c r="O832" s="294">
        <v>30.5</v>
      </c>
      <c r="P832" s="300"/>
      <c r="Q832" s="292">
        <v>1022543</v>
      </c>
      <c r="R832" s="292"/>
      <c r="S832" s="292"/>
      <c r="T832" s="292"/>
      <c r="U832" s="292"/>
      <c r="V832" s="292"/>
      <c r="W832" s="292"/>
      <c r="X832" s="294"/>
      <c r="Y832" s="294" t="s">
        <v>1807</v>
      </c>
    </row>
    <row r="833" spans="1:25" s="198" customFormat="1" ht="51" x14ac:dyDescent="0.2">
      <c r="A833" s="97">
        <f t="shared" si="14"/>
        <v>832</v>
      </c>
      <c r="B833" s="191"/>
      <c r="C833" s="191" t="s">
        <v>1652</v>
      </c>
      <c r="D833" s="294" t="s">
        <v>1787</v>
      </c>
      <c r="E833" s="259" t="s">
        <v>7896</v>
      </c>
      <c r="F833" s="265" t="s">
        <v>3557</v>
      </c>
      <c r="G833" s="294" t="s">
        <v>3559</v>
      </c>
      <c r="H833" s="294"/>
      <c r="I833" s="294"/>
      <c r="J833" s="294" t="s">
        <v>7879</v>
      </c>
      <c r="K833" s="132" t="s">
        <v>1989</v>
      </c>
      <c r="L833" s="132"/>
      <c r="M833" s="294" t="s">
        <v>3558</v>
      </c>
      <c r="N833" s="294"/>
      <c r="O833" s="294">
        <v>29.7</v>
      </c>
      <c r="P833" s="300"/>
      <c r="Q833" s="292">
        <v>680112</v>
      </c>
      <c r="R833" s="292"/>
      <c r="S833" s="292"/>
      <c r="T833" s="292"/>
      <c r="U833" s="292"/>
      <c r="V833" s="292"/>
      <c r="W833" s="292"/>
      <c r="X833" s="294"/>
      <c r="Y833" s="294" t="s">
        <v>1807</v>
      </c>
    </row>
    <row r="834" spans="1:25" s="198" customFormat="1" ht="51" x14ac:dyDescent="0.2">
      <c r="A834" s="97">
        <f t="shared" si="14"/>
        <v>833</v>
      </c>
      <c r="B834" s="191"/>
      <c r="C834" s="191" t="s">
        <v>1652</v>
      </c>
      <c r="D834" s="294" t="s">
        <v>1787</v>
      </c>
      <c r="E834" s="259" t="s">
        <v>7896</v>
      </c>
      <c r="F834" s="265" t="s">
        <v>3561</v>
      </c>
      <c r="G834" s="294" t="s">
        <v>3563</v>
      </c>
      <c r="H834" s="294"/>
      <c r="I834" s="294"/>
      <c r="J834" s="294" t="s">
        <v>7879</v>
      </c>
      <c r="K834" s="132" t="s">
        <v>3560</v>
      </c>
      <c r="L834" s="132"/>
      <c r="M834" s="294" t="s">
        <v>3562</v>
      </c>
      <c r="N834" s="294"/>
      <c r="O834" s="294">
        <v>30.4</v>
      </c>
      <c r="P834" s="300"/>
      <c r="Q834" s="292">
        <v>2328700</v>
      </c>
      <c r="R834" s="292"/>
      <c r="S834" s="292"/>
      <c r="T834" s="292"/>
      <c r="U834" s="292"/>
      <c r="V834" s="292"/>
      <c r="W834" s="292"/>
      <c r="X834" s="294"/>
      <c r="Y834" s="294" t="s">
        <v>1807</v>
      </c>
    </row>
    <row r="835" spans="1:25" s="197" customFormat="1" ht="51" x14ac:dyDescent="0.2">
      <c r="A835" s="97">
        <f t="shared" si="14"/>
        <v>834</v>
      </c>
      <c r="B835" s="191"/>
      <c r="C835" s="191" t="s">
        <v>1652</v>
      </c>
      <c r="D835" s="294" t="s">
        <v>1787</v>
      </c>
      <c r="E835" s="259" t="s">
        <v>7896</v>
      </c>
      <c r="F835" s="265" t="s">
        <v>3564</v>
      </c>
      <c r="G835" s="294" t="s">
        <v>3566</v>
      </c>
      <c r="H835" s="294"/>
      <c r="I835" s="294"/>
      <c r="J835" s="294" t="s">
        <v>7879</v>
      </c>
      <c r="K835" s="132" t="s">
        <v>2751</v>
      </c>
      <c r="L835" s="132"/>
      <c r="M835" s="294" t="s">
        <v>3565</v>
      </c>
      <c r="N835" s="294"/>
      <c r="O835" s="294">
        <v>21.2</v>
      </c>
      <c r="P835" s="300"/>
      <c r="Q835" s="292">
        <v>710751.2</v>
      </c>
      <c r="R835" s="292"/>
      <c r="S835" s="292"/>
      <c r="T835" s="292"/>
      <c r="U835" s="292"/>
      <c r="V835" s="292"/>
      <c r="W835" s="292"/>
      <c r="X835" s="294"/>
      <c r="Y835" s="294" t="s">
        <v>1807</v>
      </c>
    </row>
    <row r="836" spans="1:25" s="197" customFormat="1" ht="76.5" x14ac:dyDescent="0.2">
      <c r="A836" s="97">
        <f t="shared" si="14"/>
        <v>835</v>
      </c>
      <c r="B836" s="191"/>
      <c r="C836" s="191" t="s">
        <v>1652</v>
      </c>
      <c r="D836" s="294" t="s">
        <v>1787</v>
      </c>
      <c r="E836" s="259" t="s">
        <v>7896</v>
      </c>
      <c r="F836" s="265" t="s">
        <v>3568</v>
      </c>
      <c r="G836" s="61" t="s">
        <v>3570</v>
      </c>
      <c r="H836" s="294"/>
      <c r="I836" s="294"/>
      <c r="J836" s="294" t="s">
        <v>7879</v>
      </c>
      <c r="K836" s="132" t="s">
        <v>3567</v>
      </c>
      <c r="L836" s="132"/>
      <c r="M836" s="61" t="s">
        <v>3569</v>
      </c>
      <c r="N836" s="294"/>
      <c r="O836" s="294">
        <v>21.3</v>
      </c>
      <c r="P836" s="300"/>
      <c r="Q836" s="292">
        <v>714103.8</v>
      </c>
      <c r="R836" s="292"/>
      <c r="S836" s="292"/>
      <c r="T836" s="292"/>
      <c r="U836" s="292"/>
      <c r="V836" s="292"/>
      <c r="W836" s="292"/>
      <c r="X836" s="294"/>
      <c r="Y836" s="294" t="s">
        <v>1807</v>
      </c>
    </row>
    <row r="837" spans="1:25" s="197" customFormat="1" ht="51" x14ac:dyDescent="0.2">
      <c r="A837" s="97">
        <f t="shared" si="14"/>
        <v>836</v>
      </c>
      <c r="B837" s="191"/>
      <c r="C837" s="191" t="s">
        <v>1652</v>
      </c>
      <c r="D837" s="294" t="s">
        <v>1787</v>
      </c>
      <c r="E837" s="259" t="s">
        <v>7896</v>
      </c>
      <c r="F837" s="265" t="s">
        <v>3572</v>
      </c>
      <c r="G837" s="61" t="s">
        <v>3574</v>
      </c>
      <c r="H837" s="294"/>
      <c r="I837" s="294"/>
      <c r="J837" s="294" t="s">
        <v>7879</v>
      </c>
      <c r="K837" s="132" t="s">
        <v>3571</v>
      </c>
      <c r="L837" s="132"/>
      <c r="M837" s="294" t="s">
        <v>3573</v>
      </c>
      <c r="N837" s="294"/>
      <c r="O837" s="294">
        <v>65.599999999999994</v>
      </c>
      <c r="P837" s="300"/>
      <c r="Q837" s="292">
        <v>2979462.32</v>
      </c>
      <c r="R837" s="292"/>
      <c r="S837" s="292"/>
      <c r="T837" s="292"/>
      <c r="U837" s="292"/>
      <c r="V837" s="292"/>
      <c r="W837" s="292"/>
      <c r="X837" s="294"/>
      <c r="Y837" s="294" t="s">
        <v>1807</v>
      </c>
    </row>
    <row r="838" spans="1:25" s="197" customFormat="1" ht="51" x14ac:dyDescent="0.2">
      <c r="A838" s="97">
        <f t="shared" si="14"/>
        <v>837</v>
      </c>
      <c r="B838" s="191"/>
      <c r="C838" s="191" t="s">
        <v>1652</v>
      </c>
      <c r="D838" s="294" t="s">
        <v>1787</v>
      </c>
      <c r="E838" s="259" t="s">
        <v>7896</v>
      </c>
      <c r="F838" s="265" t="s">
        <v>3575</v>
      </c>
      <c r="G838" s="61" t="s">
        <v>3577</v>
      </c>
      <c r="H838" s="294"/>
      <c r="I838" s="294"/>
      <c r="J838" s="294" t="s">
        <v>7879</v>
      </c>
      <c r="K838" s="132" t="s">
        <v>1989</v>
      </c>
      <c r="L838" s="132"/>
      <c r="M838" s="294" t="s">
        <v>3576</v>
      </c>
      <c r="N838" s="294"/>
      <c r="O838" s="294">
        <v>65.400000000000006</v>
      </c>
      <c r="P838" s="300"/>
      <c r="Q838" s="292">
        <v>2828000</v>
      </c>
      <c r="R838" s="292"/>
      <c r="S838" s="292"/>
      <c r="T838" s="292"/>
      <c r="U838" s="292"/>
      <c r="V838" s="292"/>
      <c r="W838" s="292"/>
      <c r="X838" s="294"/>
      <c r="Y838" s="294" t="s">
        <v>1807</v>
      </c>
    </row>
    <row r="839" spans="1:25" s="197" customFormat="1" ht="51" x14ac:dyDescent="0.2">
      <c r="A839" s="97">
        <f t="shared" si="14"/>
        <v>838</v>
      </c>
      <c r="B839" s="191"/>
      <c r="C839" s="191" t="s">
        <v>1652</v>
      </c>
      <c r="D839" s="294" t="s">
        <v>1787</v>
      </c>
      <c r="E839" s="259" t="s">
        <v>7896</v>
      </c>
      <c r="F839" s="266" t="s">
        <v>3579</v>
      </c>
      <c r="G839" s="61" t="s">
        <v>3580</v>
      </c>
      <c r="H839" s="294"/>
      <c r="I839" s="294"/>
      <c r="J839" s="294" t="s">
        <v>7879</v>
      </c>
      <c r="K839" s="132" t="s">
        <v>3578</v>
      </c>
      <c r="L839" s="132"/>
      <c r="M839" s="294" t="s">
        <v>3830</v>
      </c>
      <c r="N839" s="294"/>
      <c r="O839" s="294">
        <v>48.3</v>
      </c>
      <c r="P839" s="300"/>
      <c r="Q839" s="292">
        <v>4042000</v>
      </c>
      <c r="R839" s="292"/>
      <c r="S839" s="292"/>
      <c r="T839" s="292"/>
      <c r="U839" s="292"/>
      <c r="V839" s="292"/>
      <c r="W839" s="292"/>
      <c r="X839" s="294"/>
      <c r="Y839" s="294" t="s">
        <v>1807</v>
      </c>
    </row>
    <row r="840" spans="1:25" s="197" customFormat="1" ht="51" x14ac:dyDescent="0.2">
      <c r="A840" s="97">
        <f t="shared" si="14"/>
        <v>839</v>
      </c>
      <c r="B840" s="191"/>
      <c r="C840" s="191" t="s">
        <v>1652</v>
      </c>
      <c r="D840" s="294" t="s">
        <v>1787</v>
      </c>
      <c r="E840" s="259" t="s">
        <v>7896</v>
      </c>
      <c r="F840" s="265" t="s">
        <v>3581</v>
      </c>
      <c r="G840" s="61" t="s">
        <v>3583</v>
      </c>
      <c r="H840" s="294"/>
      <c r="I840" s="294"/>
      <c r="J840" s="294" t="s">
        <v>7879</v>
      </c>
      <c r="K840" s="132" t="s">
        <v>2751</v>
      </c>
      <c r="L840" s="132"/>
      <c r="M840" s="294" t="s">
        <v>3582</v>
      </c>
      <c r="N840" s="294"/>
      <c r="O840" s="294">
        <v>48.1</v>
      </c>
      <c r="P840" s="300"/>
      <c r="Q840" s="292">
        <v>1612600.6</v>
      </c>
      <c r="R840" s="292"/>
      <c r="S840" s="292"/>
      <c r="T840" s="292"/>
      <c r="U840" s="292"/>
      <c r="V840" s="292"/>
      <c r="W840" s="292"/>
      <c r="X840" s="294"/>
      <c r="Y840" s="294" t="s">
        <v>1807</v>
      </c>
    </row>
    <row r="841" spans="1:25" s="197" customFormat="1" ht="51" x14ac:dyDescent="0.2">
      <c r="A841" s="97">
        <f t="shared" si="14"/>
        <v>840</v>
      </c>
      <c r="B841" s="191"/>
      <c r="C841" s="191" t="s">
        <v>1652</v>
      </c>
      <c r="D841" s="294" t="s">
        <v>1787</v>
      </c>
      <c r="E841" s="259" t="s">
        <v>7896</v>
      </c>
      <c r="F841" s="265" t="s">
        <v>3584</v>
      </c>
      <c r="G841" s="294" t="s">
        <v>8097</v>
      </c>
      <c r="H841" s="294"/>
      <c r="I841" s="294"/>
      <c r="J841" s="294" t="s">
        <v>7879</v>
      </c>
      <c r="K841" s="132" t="s">
        <v>2751</v>
      </c>
      <c r="L841" s="132"/>
      <c r="M841" s="294" t="s">
        <v>8096</v>
      </c>
      <c r="N841" s="294"/>
      <c r="O841" s="294">
        <v>52.3</v>
      </c>
      <c r="P841" s="300"/>
      <c r="Q841" s="292">
        <v>1753409.8</v>
      </c>
      <c r="R841" s="292"/>
      <c r="S841" s="292"/>
      <c r="T841" s="292"/>
      <c r="U841" s="292"/>
      <c r="V841" s="292"/>
      <c r="W841" s="292"/>
      <c r="X841" s="294"/>
      <c r="Y841" s="294" t="s">
        <v>1807</v>
      </c>
    </row>
    <row r="842" spans="1:25" s="197" customFormat="1" ht="51" x14ac:dyDescent="0.2">
      <c r="A842" s="97">
        <f t="shared" si="14"/>
        <v>841</v>
      </c>
      <c r="B842" s="191"/>
      <c r="C842" s="191" t="s">
        <v>1652</v>
      </c>
      <c r="D842" s="294" t="s">
        <v>1787</v>
      </c>
      <c r="E842" s="259" t="s">
        <v>7896</v>
      </c>
      <c r="F842" s="265" t="s">
        <v>3585</v>
      </c>
      <c r="G842" s="294" t="s">
        <v>3587</v>
      </c>
      <c r="H842" s="294"/>
      <c r="I842" s="294"/>
      <c r="J842" s="294" t="s">
        <v>7879</v>
      </c>
      <c r="K842" s="132" t="s">
        <v>1989</v>
      </c>
      <c r="L842" s="132"/>
      <c r="M842" s="294" t="s">
        <v>3586</v>
      </c>
      <c r="N842" s="294"/>
      <c r="O842" s="294">
        <v>65.8</v>
      </c>
      <c r="P842" s="300"/>
      <c r="Q842" s="292">
        <v>1700000</v>
      </c>
      <c r="R842" s="292"/>
      <c r="S842" s="292"/>
      <c r="T842" s="292"/>
      <c r="U842" s="292"/>
      <c r="V842" s="292"/>
      <c r="W842" s="292"/>
      <c r="X842" s="294"/>
      <c r="Y842" s="294" t="s">
        <v>1807</v>
      </c>
    </row>
    <row r="843" spans="1:25" s="197" customFormat="1" ht="51" x14ac:dyDescent="0.2">
      <c r="A843" s="97">
        <f t="shared" si="14"/>
        <v>842</v>
      </c>
      <c r="B843" s="191"/>
      <c r="C843" s="191" t="s">
        <v>1652</v>
      </c>
      <c r="D843" s="294" t="s">
        <v>1787</v>
      </c>
      <c r="E843" s="259" t="s">
        <v>7896</v>
      </c>
      <c r="F843" s="265" t="s">
        <v>3589</v>
      </c>
      <c r="G843" s="294" t="s">
        <v>3591</v>
      </c>
      <c r="H843" s="294"/>
      <c r="I843" s="294"/>
      <c r="J843" s="294" t="s">
        <v>7879</v>
      </c>
      <c r="K843" s="132" t="s">
        <v>3588</v>
      </c>
      <c r="L843" s="132"/>
      <c r="M843" s="294" t="s">
        <v>3590</v>
      </c>
      <c r="N843" s="294"/>
      <c r="O843" s="294">
        <v>48</v>
      </c>
      <c r="P843" s="300"/>
      <c r="Q843" s="292">
        <v>3897432</v>
      </c>
      <c r="R843" s="292"/>
      <c r="S843" s="292"/>
      <c r="T843" s="292"/>
      <c r="U843" s="292"/>
      <c r="V843" s="292"/>
      <c r="W843" s="292"/>
      <c r="X843" s="294"/>
      <c r="Y843" s="294" t="s">
        <v>1807</v>
      </c>
    </row>
    <row r="844" spans="1:25" s="197" customFormat="1" ht="51" x14ac:dyDescent="0.2">
      <c r="A844" s="97">
        <f t="shared" si="14"/>
        <v>843</v>
      </c>
      <c r="B844" s="191"/>
      <c r="C844" s="191" t="s">
        <v>1652</v>
      </c>
      <c r="D844" s="294" t="s">
        <v>1787</v>
      </c>
      <c r="E844" s="259" t="s">
        <v>7896</v>
      </c>
      <c r="F844" s="265" t="s">
        <v>3597</v>
      </c>
      <c r="G844" s="61" t="s">
        <v>3599</v>
      </c>
      <c r="H844" s="294"/>
      <c r="I844" s="294"/>
      <c r="J844" s="294" t="s">
        <v>7879</v>
      </c>
      <c r="K844" s="132" t="s">
        <v>3511</v>
      </c>
      <c r="L844" s="132"/>
      <c r="M844" s="11" t="s">
        <v>3598</v>
      </c>
      <c r="N844" s="11"/>
      <c r="O844" s="294">
        <v>48.8</v>
      </c>
      <c r="P844" s="300"/>
      <c r="Q844" s="292">
        <v>3065697</v>
      </c>
      <c r="R844" s="292"/>
      <c r="S844" s="292"/>
      <c r="T844" s="292"/>
      <c r="U844" s="292"/>
      <c r="V844" s="292"/>
      <c r="W844" s="292"/>
      <c r="X844" s="294"/>
      <c r="Y844" s="294" t="s">
        <v>1807</v>
      </c>
    </row>
    <row r="845" spans="1:25" s="197" customFormat="1" ht="51" x14ac:dyDescent="0.2">
      <c r="A845" s="97">
        <f t="shared" si="14"/>
        <v>844</v>
      </c>
      <c r="B845" s="191"/>
      <c r="C845" s="191" t="s">
        <v>1652</v>
      </c>
      <c r="D845" s="294" t="s">
        <v>1787</v>
      </c>
      <c r="E845" s="259" t="s">
        <v>7896</v>
      </c>
      <c r="F845" s="265" t="s">
        <v>3600</v>
      </c>
      <c r="G845" s="61" t="s">
        <v>3602</v>
      </c>
      <c r="H845" s="294"/>
      <c r="I845" s="294"/>
      <c r="J845" s="294" t="s">
        <v>7879</v>
      </c>
      <c r="K845" s="132" t="s">
        <v>2751</v>
      </c>
      <c r="L845" s="132"/>
      <c r="M845" s="294" t="s">
        <v>3601</v>
      </c>
      <c r="N845" s="294"/>
      <c r="O845" s="294">
        <v>47.8</v>
      </c>
      <c r="P845" s="300"/>
      <c r="Q845" s="292">
        <v>1602542.8</v>
      </c>
      <c r="R845" s="292"/>
      <c r="S845" s="292"/>
      <c r="T845" s="292"/>
      <c r="U845" s="292"/>
      <c r="V845" s="292"/>
      <c r="W845" s="292"/>
      <c r="X845" s="294"/>
      <c r="Y845" s="294" t="s">
        <v>1807</v>
      </c>
    </row>
    <row r="846" spans="1:25" s="197" customFormat="1" ht="51" x14ac:dyDescent="0.2">
      <c r="A846" s="97">
        <f t="shared" si="14"/>
        <v>845</v>
      </c>
      <c r="B846" s="191"/>
      <c r="C846" s="191" t="s">
        <v>1652</v>
      </c>
      <c r="D846" s="294" t="s">
        <v>1787</v>
      </c>
      <c r="E846" s="259" t="s">
        <v>7896</v>
      </c>
      <c r="F846" s="265" t="s">
        <v>7585</v>
      </c>
      <c r="G846" s="61" t="s">
        <v>3605</v>
      </c>
      <c r="H846" s="294"/>
      <c r="I846" s="294"/>
      <c r="J846" s="294" t="s">
        <v>7879</v>
      </c>
      <c r="K846" s="132" t="s">
        <v>3603</v>
      </c>
      <c r="L846" s="132"/>
      <c r="M846" s="294" t="s">
        <v>3604</v>
      </c>
      <c r="N846" s="294"/>
      <c r="O846" s="294">
        <v>45</v>
      </c>
      <c r="P846" s="300"/>
      <c r="Q846" s="292">
        <v>4405500</v>
      </c>
      <c r="R846" s="292"/>
      <c r="S846" s="292"/>
      <c r="T846" s="292"/>
      <c r="U846" s="292"/>
      <c r="V846" s="292"/>
      <c r="W846" s="292"/>
      <c r="X846" s="294"/>
      <c r="Y846" s="294" t="s">
        <v>1807</v>
      </c>
    </row>
    <row r="847" spans="1:25" s="197" customFormat="1" ht="51" x14ac:dyDescent="0.2">
      <c r="A847" s="97">
        <f t="shared" si="14"/>
        <v>846</v>
      </c>
      <c r="B847" s="191"/>
      <c r="C847" s="191" t="s">
        <v>1652</v>
      </c>
      <c r="D847" s="294" t="s">
        <v>1787</v>
      </c>
      <c r="E847" s="259" t="s">
        <v>7896</v>
      </c>
      <c r="F847" s="265" t="s">
        <v>3606</v>
      </c>
      <c r="G847" s="61" t="s">
        <v>3608</v>
      </c>
      <c r="H847" s="294"/>
      <c r="I847" s="294"/>
      <c r="J847" s="294" t="s">
        <v>7879</v>
      </c>
      <c r="K847" s="132" t="s">
        <v>1989</v>
      </c>
      <c r="L847" s="132"/>
      <c r="M847" s="294" t="s">
        <v>3607</v>
      </c>
      <c r="N847" s="294"/>
      <c r="O847" s="294">
        <v>47.7</v>
      </c>
      <c r="P847" s="300"/>
      <c r="Q847" s="292">
        <v>1092261</v>
      </c>
      <c r="R847" s="292"/>
      <c r="S847" s="292"/>
      <c r="T847" s="292"/>
      <c r="U847" s="292"/>
      <c r="V847" s="292"/>
      <c r="W847" s="292"/>
      <c r="X847" s="294"/>
      <c r="Y847" s="294" t="s">
        <v>1807</v>
      </c>
    </row>
    <row r="848" spans="1:25" s="197" customFormat="1" ht="51" x14ac:dyDescent="0.2">
      <c r="A848" s="97">
        <f t="shared" si="14"/>
        <v>847</v>
      </c>
      <c r="B848" s="191"/>
      <c r="C848" s="191" t="s">
        <v>1652</v>
      </c>
      <c r="D848" s="294" t="s">
        <v>1787</v>
      </c>
      <c r="E848" s="259" t="s">
        <v>7896</v>
      </c>
      <c r="F848" s="265" t="s">
        <v>3610</v>
      </c>
      <c r="G848" s="294" t="s">
        <v>3612</v>
      </c>
      <c r="H848" s="294"/>
      <c r="I848" s="294"/>
      <c r="J848" s="294" t="s">
        <v>7879</v>
      </c>
      <c r="K848" s="132" t="s">
        <v>3609</v>
      </c>
      <c r="L848" s="132"/>
      <c r="M848" s="294" t="s">
        <v>3611</v>
      </c>
      <c r="N848" s="294"/>
      <c r="O848" s="294">
        <v>20.399999999999999</v>
      </c>
      <c r="P848" s="300"/>
      <c r="Q848" s="292">
        <v>772813.2</v>
      </c>
      <c r="R848" s="292"/>
      <c r="S848" s="292"/>
      <c r="T848" s="292"/>
      <c r="U848" s="292"/>
      <c r="V848" s="292"/>
      <c r="W848" s="292"/>
      <c r="X848" s="294"/>
      <c r="Y848" s="294" t="s">
        <v>1807</v>
      </c>
    </row>
    <row r="849" spans="1:25" s="197" customFormat="1" ht="51" x14ac:dyDescent="0.2">
      <c r="A849" s="97">
        <f t="shared" si="14"/>
        <v>848</v>
      </c>
      <c r="B849" s="191"/>
      <c r="C849" s="191" t="s">
        <v>1652</v>
      </c>
      <c r="D849" s="294" t="s">
        <v>1787</v>
      </c>
      <c r="E849" s="259" t="s">
        <v>7896</v>
      </c>
      <c r="F849" s="265" t="s">
        <v>3613</v>
      </c>
      <c r="G849" s="294" t="s">
        <v>3615</v>
      </c>
      <c r="H849" s="294"/>
      <c r="I849" s="294"/>
      <c r="J849" s="294" t="s">
        <v>7879</v>
      </c>
      <c r="K849" s="132" t="s">
        <v>3609</v>
      </c>
      <c r="L849" s="132"/>
      <c r="M849" s="294" t="s">
        <v>3614</v>
      </c>
      <c r="N849" s="294"/>
      <c r="O849" s="294">
        <v>20.6</v>
      </c>
      <c r="P849" s="300"/>
      <c r="Q849" s="292">
        <v>780389.8</v>
      </c>
      <c r="R849" s="292"/>
      <c r="S849" s="292"/>
      <c r="T849" s="292"/>
      <c r="U849" s="292"/>
      <c r="V849" s="292"/>
      <c r="W849" s="292"/>
      <c r="X849" s="294"/>
      <c r="Y849" s="294" t="s">
        <v>1807</v>
      </c>
    </row>
    <row r="850" spans="1:25" s="197" customFormat="1" ht="63.75" x14ac:dyDescent="0.2">
      <c r="A850" s="97">
        <f t="shared" si="14"/>
        <v>849</v>
      </c>
      <c r="B850" s="191"/>
      <c r="C850" s="191" t="s">
        <v>1652</v>
      </c>
      <c r="D850" s="294" t="s">
        <v>1787</v>
      </c>
      <c r="E850" s="259" t="s">
        <v>7896</v>
      </c>
      <c r="F850" s="265" t="s">
        <v>3616</v>
      </c>
      <c r="G850" s="294" t="s">
        <v>3618</v>
      </c>
      <c r="H850" s="294"/>
      <c r="I850" s="294"/>
      <c r="J850" s="294" t="s">
        <v>7879</v>
      </c>
      <c r="K850" s="132" t="s">
        <v>3820</v>
      </c>
      <c r="L850" s="132"/>
      <c r="M850" s="294" t="s">
        <v>3617</v>
      </c>
      <c r="N850" s="294"/>
      <c r="O850" s="294">
        <v>20.399999999999999</v>
      </c>
      <c r="P850" s="300"/>
      <c r="Q850" s="292">
        <v>467195</v>
      </c>
      <c r="R850" s="292"/>
      <c r="S850" s="292"/>
      <c r="T850" s="292"/>
      <c r="U850" s="292"/>
      <c r="V850" s="292"/>
      <c r="W850" s="292"/>
      <c r="X850" s="294"/>
      <c r="Y850" s="294" t="s">
        <v>1807</v>
      </c>
    </row>
    <row r="851" spans="1:25" s="197" customFormat="1" ht="51" x14ac:dyDescent="0.2">
      <c r="A851" s="97">
        <f t="shared" si="14"/>
        <v>850</v>
      </c>
      <c r="B851" s="191"/>
      <c r="C851" s="191" t="s">
        <v>1652</v>
      </c>
      <c r="D851" s="294" t="s">
        <v>1787</v>
      </c>
      <c r="E851" s="259" t="s">
        <v>7896</v>
      </c>
      <c r="F851" s="265" t="s">
        <v>3619</v>
      </c>
      <c r="G851" s="294" t="s">
        <v>3621</v>
      </c>
      <c r="H851" s="294"/>
      <c r="I851" s="294"/>
      <c r="J851" s="294" t="s">
        <v>7879</v>
      </c>
      <c r="K851" s="132" t="s">
        <v>3609</v>
      </c>
      <c r="L851" s="132"/>
      <c r="M851" s="294" t="s">
        <v>3620</v>
      </c>
      <c r="N851" s="294"/>
      <c r="O851" s="294">
        <v>20.7</v>
      </c>
      <c r="P851" s="300"/>
      <c r="Q851" s="292">
        <v>784178.1</v>
      </c>
      <c r="R851" s="292"/>
      <c r="S851" s="292"/>
      <c r="T851" s="292"/>
      <c r="U851" s="292"/>
      <c r="V851" s="292"/>
      <c r="W851" s="292"/>
      <c r="X851" s="294"/>
      <c r="Y851" s="294" t="s">
        <v>1807</v>
      </c>
    </row>
    <row r="852" spans="1:25" s="197" customFormat="1" ht="51" x14ac:dyDescent="0.2">
      <c r="A852" s="97">
        <f t="shared" si="14"/>
        <v>851</v>
      </c>
      <c r="B852" s="191"/>
      <c r="C852" s="191" t="s">
        <v>1652</v>
      </c>
      <c r="D852" s="294" t="s">
        <v>1787</v>
      </c>
      <c r="E852" s="259" t="s">
        <v>7896</v>
      </c>
      <c r="F852" s="265" t="s">
        <v>3622</v>
      </c>
      <c r="G852" s="294" t="s">
        <v>3624</v>
      </c>
      <c r="H852" s="294"/>
      <c r="I852" s="294"/>
      <c r="J852" s="294" t="s">
        <v>7879</v>
      </c>
      <c r="K852" s="132" t="s">
        <v>1989</v>
      </c>
      <c r="L852" s="132"/>
      <c r="M852" s="294" t="s">
        <v>3623</v>
      </c>
      <c r="N852" s="294"/>
      <c r="O852" s="294">
        <v>22</v>
      </c>
      <c r="P852" s="300"/>
      <c r="Q852" s="292">
        <v>503800</v>
      </c>
      <c r="R852" s="292"/>
      <c r="S852" s="292"/>
      <c r="T852" s="292"/>
      <c r="U852" s="292"/>
      <c r="V852" s="292"/>
      <c r="W852" s="292"/>
      <c r="X852" s="294"/>
      <c r="Y852" s="294" t="s">
        <v>1807</v>
      </c>
    </row>
    <row r="853" spans="1:25" s="197" customFormat="1" ht="51" x14ac:dyDescent="0.2">
      <c r="A853" s="97">
        <f t="shared" si="14"/>
        <v>852</v>
      </c>
      <c r="B853" s="191"/>
      <c r="C853" s="191" t="s">
        <v>1652</v>
      </c>
      <c r="D853" s="294" t="s">
        <v>1787</v>
      </c>
      <c r="E853" s="259" t="s">
        <v>7896</v>
      </c>
      <c r="F853" s="265" t="s">
        <v>3625</v>
      </c>
      <c r="G853" s="294" t="s">
        <v>3627</v>
      </c>
      <c r="H853" s="294"/>
      <c r="I853" s="294"/>
      <c r="J853" s="294" t="s">
        <v>7879</v>
      </c>
      <c r="K853" s="132" t="s">
        <v>3609</v>
      </c>
      <c r="L853" s="132"/>
      <c r="M853" s="294" t="s">
        <v>3626</v>
      </c>
      <c r="N853" s="294"/>
      <c r="O853" s="294">
        <v>20.7</v>
      </c>
      <c r="P853" s="300"/>
      <c r="Q853" s="292">
        <v>784178.1</v>
      </c>
      <c r="R853" s="292"/>
      <c r="S853" s="292"/>
      <c r="T853" s="292"/>
      <c r="U853" s="292"/>
      <c r="V853" s="292"/>
      <c r="W853" s="292"/>
      <c r="X853" s="294"/>
      <c r="Y853" s="294" t="s">
        <v>1807</v>
      </c>
    </row>
    <row r="854" spans="1:25" s="197" customFormat="1" ht="89.25" x14ac:dyDescent="0.2">
      <c r="A854" s="97">
        <f t="shared" si="14"/>
        <v>853</v>
      </c>
      <c r="B854" s="191"/>
      <c r="C854" s="191" t="s">
        <v>1652</v>
      </c>
      <c r="D854" s="294" t="s">
        <v>1787</v>
      </c>
      <c r="E854" s="259" t="s">
        <v>7896</v>
      </c>
      <c r="F854" s="265" t="s">
        <v>3629</v>
      </c>
      <c r="G854" s="294" t="s">
        <v>6976</v>
      </c>
      <c r="H854" s="294"/>
      <c r="I854" s="294"/>
      <c r="J854" s="294" t="s">
        <v>7879</v>
      </c>
      <c r="K854" s="132" t="s">
        <v>3628</v>
      </c>
      <c r="L854" s="132"/>
      <c r="M854" s="294" t="s">
        <v>6975</v>
      </c>
      <c r="N854" s="294"/>
      <c r="O854" s="294">
        <v>11.2</v>
      </c>
      <c r="P854" s="300"/>
      <c r="Q854" s="292">
        <v>732278.39</v>
      </c>
      <c r="R854" s="292"/>
      <c r="S854" s="292"/>
      <c r="T854" s="292"/>
      <c r="U854" s="292"/>
      <c r="V854" s="292"/>
      <c r="W854" s="292"/>
      <c r="X854" s="294"/>
      <c r="Y854" s="294" t="s">
        <v>1807</v>
      </c>
    </row>
    <row r="855" spans="1:25" s="197" customFormat="1" ht="89.25" x14ac:dyDescent="0.2">
      <c r="A855" s="97">
        <f t="shared" ref="A855:A916" si="15">A854+1</f>
        <v>854</v>
      </c>
      <c r="B855" s="191"/>
      <c r="C855" s="191" t="s">
        <v>1652</v>
      </c>
      <c r="D855" s="294" t="s">
        <v>1787</v>
      </c>
      <c r="E855" s="259" t="s">
        <v>7896</v>
      </c>
      <c r="F855" s="265" t="s">
        <v>3630</v>
      </c>
      <c r="G855" s="302" t="s">
        <v>8101</v>
      </c>
      <c r="H855" s="294"/>
      <c r="I855" s="294"/>
      <c r="J855" s="294" t="s">
        <v>7879</v>
      </c>
      <c r="K855" s="132" t="s">
        <v>3628</v>
      </c>
      <c r="L855" s="132"/>
      <c r="M855" s="11" t="s">
        <v>8098</v>
      </c>
      <c r="N855" s="294"/>
      <c r="O855" s="294">
        <v>16.16</v>
      </c>
      <c r="P855" s="300"/>
      <c r="Q855" s="292">
        <v>612189.28</v>
      </c>
      <c r="R855" s="292"/>
      <c r="S855" s="292"/>
      <c r="T855" s="292"/>
      <c r="U855" s="292"/>
      <c r="V855" s="292"/>
      <c r="W855" s="292"/>
      <c r="X855" s="294"/>
      <c r="Y855" s="294" t="s">
        <v>1807</v>
      </c>
    </row>
    <row r="856" spans="1:25" s="197" customFormat="1" ht="89.25" x14ac:dyDescent="0.2">
      <c r="A856" s="97">
        <f t="shared" si="15"/>
        <v>855</v>
      </c>
      <c r="B856" s="191"/>
      <c r="C856" s="191" t="s">
        <v>1652</v>
      </c>
      <c r="D856" s="294" t="s">
        <v>1787</v>
      </c>
      <c r="E856" s="259" t="s">
        <v>7896</v>
      </c>
      <c r="F856" s="265" t="s">
        <v>3631</v>
      </c>
      <c r="G856" s="59" t="s">
        <v>8102</v>
      </c>
      <c r="H856" s="294"/>
      <c r="I856" s="294"/>
      <c r="J856" s="294" t="s">
        <v>7879</v>
      </c>
      <c r="K856" s="132" t="s">
        <v>3628</v>
      </c>
      <c r="L856" s="132"/>
      <c r="M856" s="11" t="s">
        <v>8099</v>
      </c>
      <c r="N856" s="294"/>
      <c r="O856" s="294">
        <v>17.66</v>
      </c>
      <c r="P856" s="300"/>
      <c r="Q856" s="292">
        <v>669013.78</v>
      </c>
      <c r="R856" s="292"/>
      <c r="S856" s="292"/>
      <c r="T856" s="292"/>
      <c r="U856" s="292"/>
      <c r="V856" s="292"/>
      <c r="W856" s="292"/>
      <c r="X856" s="294"/>
      <c r="Y856" s="294" t="s">
        <v>1807</v>
      </c>
    </row>
    <row r="857" spans="1:25" s="197" customFormat="1" ht="89.25" x14ac:dyDescent="0.2">
      <c r="A857" s="97">
        <f t="shared" si="15"/>
        <v>856</v>
      </c>
      <c r="B857" s="191"/>
      <c r="C857" s="191" t="s">
        <v>1652</v>
      </c>
      <c r="D857" s="294" t="s">
        <v>1787</v>
      </c>
      <c r="E857" s="259" t="s">
        <v>7896</v>
      </c>
      <c r="F857" s="265" t="s">
        <v>3632</v>
      </c>
      <c r="G857" s="59" t="s">
        <v>8103</v>
      </c>
      <c r="H857" s="294"/>
      <c r="I857" s="294"/>
      <c r="J857" s="294" t="s">
        <v>7879</v>
      </c>
      <c r="K857" s="132" t="s">
        <v>3628</v>
      </c>
      <c r="L857" s="132"/>
      <c r="M857" s="11" t="s">
        <v>8100</v>
      </c>
      <c r="N857" s="294"/>
      <c r="O857" s="294">
        <v>22.36</v>
      </c>
      <c r="P857" s="300"/>
      <c r="Q857" s="292">
        <v>847063.88</v>
      </c>
      <c r="R857" s="292"/>
      <c r="S857" s="292"/>
      <c r="T857" s="292"/>
      <c r="U857" s="292"/>
      <c r="V857" s="292"/>
      <c r="W857" s="292"/>
      <c r="X857" s="294"/>
      <c r="Y857" s="294" t="s">
        <v>1807</v>
      </c>
    </row>
    <row r="858" spans="1:25" s="197" customFormat="1" ht="51" x14ac:dyDescent="0.2">
      <c r="A858" s="97">
        <f t="shared" si="15"/>
        <v>857</v>
      </c>
      <c r="B858" s="191"/>
      <c r="C858" s="191" t="s">
        <v>1652</v>
      </c>
      <c r="D858" s="294" t="s">
        <v>1787</v>
      </c>
      <c r="E858" s="259" t="s">
        <v>7896</v>
      </c>
      <c r="F858" s="265" t="s">
        <v>3633</v>
      </c>
      <c r="G858" s="294" t="s">
        <v>3635</v>
      </c>
      <c r="H858" s="294"/>
      <c r="I858" s="294"/>
      <c r="J858" s="294" t="s">
        <v>7879</v>
      </c>
      <c r="K858" s="132" t="s">
        <v>1989</v>
      </c>
      <c r="L858" s="132"/>
      <c r="M858" s="294" t="s">
        <v>3634</v>
      </c>
      <c r="N858" s="294"/>
      <c r="O858" s="294">
        <v>30.2</v>
      </c>
      <c r="P858" s="300"/>
      <c r="Q858" s="292">
        <v>691594</v>
      </c>
      <c r="R858" s="292"/>
      <c r="S858" s="292"/>
      <c r="T858" s="292"/>
      <c r="U858" s="292"/>
      <c r="V858" s="292"/>
      <c r="W858" s="292"/>
      <c r="X858" s="294"/>
      <c r="Y858" s="294" t="s">
        <v>1807</v>
      </c>
    </row>
    <row r="859" spans="1:25" s="197" customFormat="1" ht="51" x14ac:dyDescent="0.2">
      <c r="A859" s="97">
        <f t="shared" si="15"/>
        <v>858</v>
      </c>
      <c r="B859" s="191"/>
      <c r="C859" s="191" t="s">
        <v>1652</v>
      </c>
      <c r="D859" s="294" t="s">
        <v>1787</v>
      </c>
      <c r="E859" s="259" t="s">
        <v>7896</v>
      </c>
      <c r="F859" s="265" t="s">
        <v>3636</v>
      </c>
      <c r="G859" s="270" t="s">
        <v>3638</v>
      </c>
      <c r="H859" s="294"/>
      <c r="I859" s="294"/>
      <c r="J859" s="294" t="s">
        <v>7879</v>
      </c>
      <c r="K859" s="132" t="s">
        <v>3139</v>
      </c>
      <c r="L859" s="132"/>
      <c r="M859" s="297" t="s">
        <v>3637</v>
      </c>
      <c r="N859" s="294"/>
      <c r="O859" s="294">
        <v>22.1</v>
      </c>
      <c r="P859" s="300"/>
      <c r="Q859" s="203">
        <v>837214.3</v>
      </c>
      <c r="R859" s="292"/>
      <c r="S859" s="292"/>
      <c r="T859" s="292"/>
      <c r="U859" s="292"/>
      <c r="V859" s="292"/>
      <c r="W859" s="292"/>
      <c r="X859" s="294"/>
      <c r="Y859" s="294" t="s">
        <v>1807</v>
      </c>
    </row>
    <row r="860" spans="1:25" s="197" customFormat="1" ht="51" x14ac:dyDescent="0.2">
      <c r="A860" s="97">
        <f t="shared" si="15"/>
        <v>859</v>
      </c>
      <c r="B860" s="191"/>
      <c r="C860" s="191" t="s">
        <v>1652</v>
      </c>
      <c r="D860" s="294" t="s">
        <v>1787</v>
      </c>
      <c r="E860" s="259" t="s">
        <v>7896</v>
      </c>
      <c r="F860" s="265" t="s">
        <v>3640</v>
      </c>
      <c r="G860" s="270" t="s">
        <v>3642</v>
      </c>
      <c r="H860" s="294"/>
      <c r="I860" s="294"/>
      <c r="J860" s="294" t="s">
        <v>7879</v>
      </c>
      <c r="K860" s="132" t="s">
        <v>3639</v>
      </c>
      <c r="L860" s="132"/>
      <c r="M860" s="297" t="s">
        <v>3641</v>
      </c>
      <c r="N860" s="294"/>
      <c r="O860" s="294">
        <v>29.5</v>
      </c>
      <c r="P860" s="300"/>
      <c r="Q860" s="203">
        <v>2199708</v>
      </c>
      <c r="R860" s="292"/>
      <c r="S860" s="292"/>
      <c r="T860" s="292"/>
      <c r="U860" s="292"/>
      <c r="V860" s="292"/>
      <c r="W860" s="292"/>
      <c r="X860" s="294"/>
      <c r="Y860" s="294" t="s">
        <v>1807</v>
      </c>
    </row>
    <row r="861" spans="1:25" s="209" customFormat="1" ht="51" x14ac:dyDescent="0.2">
      <c r="A861" s="97">
        <f t="shared" si="15"/>
        <v>860</v>
      </c>
      <c r="B861" s="191"/>
      <c r="C861" s="191" t="s">
        <v>1652</v>
      </c>
      <c r="D861" s="294" t="s">
        <v>1787</v>
      </c>
      <c r="E861" s="259" t="s">
        <v>7896</v>
      </c>
      <c r="F861" s="265" t="s">
        <v>3644</v>
      </c>
      <c r="G861" s="294" t="s">
        <v>3646</v>
      </c>
      <c r="H861" s="294"/>
      <c r="I861" s="294"/>
      <c r="J861" s="294" t="s">
        <v>7879</v>
      </c>
      <c r="K861" s="132" t="s">
        <v>3643</v>
      </c>
      <c r="L861" s="132"/>
      <c r="M861" s="294" t="s">
        <v>3645</v>
      </c>
      <c r="N861" s="294"/>
      <c r="O861" s="294">
        <v>48.2</v>
      </c>
      <c r="P861" s="300"/>
      <c r="Q861" s="292">
        <v>3095280</v>
      </c>
      <c r="R861" s="292"/>
      <c r="S861" s="292"/>
      <c r="T861" s="292"/>
      <c r="U861" s="292"/>
      <c r="V861" s="292"/>
      <c r="W861" s="292"/>
      <c r="X861" s="294"/>
      <c r="Y861" s="294" t="s">
        <v>1807</v>
      </c>
    </row>
    <row r="862" spans="1:25" s="198" customFormat="1" ht="51" x14ac:dyDescent="0.2">
      <c r="A862" s="97">
        <f t="shared" si="15"/>
        <v>861</v>
      </c>
      <c r="B862" s="191"/>
      <c r="C862" s="191" t="s">
        <v>1652</v>
      </c>
      <c r="D862" s="294" t="s">
        <v>1787</v>
      </c>
      <c r="E862" s="259" t="s">
        <v>7896</v>
      </c>
      <c r="F862" s="265" t="s">
        <v>3647</v>
      </c>
      <c r="G862" s="294" t="s">
        <v>3649</v>
      </c>
      <c r="H862" s="294"/>
      <c r="I862" s="294"/>
      <c r="J862" s="294" t="s">
        <v>7879</v>
      </c>
      <c r="K862" s="132" t="s">
        <v>3487</v>
      </c>
      <c r="L862" s="132"/>
      <c r="M862" s="294" t="s">
        <v>3648</v>
      </c>
      <c r="N862" s="294"/>
      <c r="O862" s="294">
        <v>29.4</v>
      </c>
      <c r="P862" s="300"/>
      <c r="Q862" s="292">
        <v>1000158.6</v>
      </c>
      <c r="R862" s="292"/>
      <c r="S862" s="292"/>
      <c r="T862" s="292"/>
      <c r="U862" s="292"/>
      <c r="V862" s="292"/>
      <c r="W862" s="292"/>
      <c r="X862" s="294"/>
      <c r="Y862" s="294" t="s">
        <v>1807</v>
      </c>
    </row>
    <row r="863" spans="1:25" s="198" customFormat="1" ht="51" x14ac:dyDescent="0.2">
      <c r="A863" s="97">
        <f t="shared" si="15"/>
        <v>862</v>
      </c>
      <c r="B863" s="191"/>
      <c r="C863" s="191" t="s">
        <v>1652</v>
      </c>
      <c r="D863" s="294" t="s">
        <v>1787</v>
      </c>
      <c r="E863" s="259" t="s">
        <v>7896</v>
      </c>
      <c r="F863" s="265" t="s">
        <v>3650</v>
      </c>
      <c r="G863" s="61" t="s">
        <v>3652</v>
      </c>
      <c r="H863" s="294"/>
      <c r="I863" s="294"/>
      <c r="J863" s="294" t="s">
        <v>7879</v>
      </c>
      <c r="K863" s="132" t="s">
        <v>3139</v>
      </c>
      <c r="L863" s="132"/>
      <c r="M863" s="294" t="s">
        <v>3651</v>
      </c>
      <c r="N863" s="294"/>
      <c r="O863" s="294">
        <v>29.8</v>
      </c>
      <c r="P863" s="300"/>
      <c r="Q863" s="292">
        <v>1128913.3999999999</v>
      </c>
      <c r="R863" s="292"/>
      <c r="S863" s="292"/>
      <c r="T863" s="292"/>
      <c r="U863" s="292"/>
      <c r="V863" s="292"/>
      <c r="W863" s="292"/>
      <c r="X863" s="294"/>
      <c r="Y863" s="294" t="s">
        <v>1807</v>
      </c>
    </row>
    <row r="864" spans="1:25" s="198" customFormat="1" ht="51" x14ac:dyDescent="0.2">
      <c r="A864" s="97">
        <f t="shared" si="15"/>
        <v>863</v>
      </c>
      <c r="B864" s="191"/>
      <c r="C864" s="191" t="s">
        <v>1652</v>
      </c>
      <c r="D864" s="294" t="s">
        <v>1787</v>
      </c>
      <c r="E864" s="259" t="s">
        <v>7896</v>
      </c>
      <c r="F864" s="265" t="s">
        <v>3654</v>
      </c>
      <c r="G864" s="61" t="s">
        <v>3656</v>
      </c>
      <c r="H864" s="294"/>
      <c r="I864" s="294"/>
      <c r="J864" s="294" t="s">
        <v>7879</v>
      </c>
      <c r="K864" s="132" t="s">
        <v>3653</v>
      </c>
      <c r="L864" s="132"/>
      <c r="M864" s="11" t="s">
        <v>3655</v>
      </c>
      <c r="N864" s="11"/>
      <c r="O864" s="294">
        <v>21</v>
      </c>
      <c r="P864" s="300"/>
      <c r="Q864" s="292">
        <v>1686300</v>
      </c>
      <c r="R864" s="292"/>
      <c r="S864" s="292"/>
      <c r="T864" s="292"/>
      <c r="U864" s="292"/>
      <c r="V864" s="292"/>
      <c r="W864" s="292"/>
      <c r="X864" s="294"/>
      <c r="Y864" s="294" t="s">
        <v>1807</v>
      </c>
    </row>
    <row r="865" spans="1:25" s="198" customFormat="1" ht="51" x14ac:dyDescent="0.2">
      <c r="A865" s="97">
        <f t="shared" si="15"/>
        <v>864</v>
      </c>
      <c r="B865" s="191"/>
      <c r="C865" s="191" t="s">
        <v>1652</v>
      </c>
      <c r="D865" s="294" t="s">
        <v>1787</v>
      </c>
      <c r="E865" s="259" t="s">
        <v>7896</v>
      </c>
      <c r="F865" s="265" t="s">
        <v>3657</v>
      </c>
      <c r="G865" s="294" t="s">
        <v>3659</v>
      </c>
      <c r="H865" s="294"/>
      <c r="I865" s="294"/>
      <c r="J865" s="294" t="s">
        <v>7879</v>
      </c>
      <c r="K865" s="132" t="s">
        <v>1989</v>
      </c>
      <c r="L865" s="132"/>
      <c r="M865" s="294" t="s">
        <v>3658</v>
      </c>
      <c r="N865" s="294"/>
      <c r="O865" s="294">
        <v>28.8</v>
      </c>
      <c r="P865" s="300"/>
      <c r="Q865" s="292">
        <v>659516</v>
      </c>
      <c r="R865" s="292"/>
      <c r="S865" s="292"/>
      <c r="T865" s="292"/>
      <c r="U865" s="292"/>
      <c r="V865" s="292"/>
      <c r="W865" s="292"/>
      <c r="X865" s="294"/>
      <c r="Y865" s="294" t="s">
        <v>1807</v>
      </c>
    </row>
    <row r="866" spans="1:25" s="198" customFormat="1" ht="51" x14ac:dyDescent="0.2">
      <c r="A866" s="97">
        <f t="shared" si="15"/>
        <v>865</v>
      </c>
      <c r="B866" s="191"/>
      <c r="C866" s="191" t="s">
        <v>1652</v>
      </c>
      <c r="D866" s="294" t="s">
        <v>1787</v>
      </c>
      <c r="E866" s="259" t="s">
        <v>7896</v>
      </c>
      <c r="F866" s="265" t="s">
        <v>3660</v>
      </c>
      <c r="G866" s="294" t="s">
        <v>3662</v>
      </c>
      <c r="H866" s="294"/>
      <c r="I866" s="294"/>
      <c r="J866" s="294" t="s">
        <v>7879</v>
      </c>
      <c r="K866" s="132" t="s">
        <v>3139</v>
      </c>
      <c r="L866" s="132"/>
      <c r="M866" s="294" t="s">
        <v>3661</v>
      </c>
      <c r="N866" s="294"/>
      <c r="O866" s="294">
        <v>29.6</v>
      </c>
      <c r="P866" s="300"/>
      <c r="Q866" s="292">
        <v>1121336.8</v>
      </c>
      <c r="R866" s="292"/>
      <c r="S866" s="292"/>
      <c r="T866" s="292"/>
      <c r="U866" s="292"/>
      <c r="V866" s="292"/>
      <c r="W866" s="292"/>
      <c r="X866" s="294"/>
      <c r="Y866" s="294" t="s">
        <v>1807</v>
      </c>
    </row>
    <row r="867" spans="1:25" s="198" customFormat="1" ht="51" x14ac:dyDescent="0.2">
      <c r="A867" s="97">
        <f t="shared" si="15"/>
        <v>866</v>
      </c>
      <c r="B867" s="191"/>
      <c r="C867" s="191" t="s">
        <v>1652</v>
      </c>
      <c r="D867" s="294" t="s">
        <v>1787</v>
      </c>
      <c r="E867" s="259" t="s">
        <v>7896</v>
      </c>
      <c r="F867" s="265" t="s">
        <v>3663</v>
      </c>
      <c r="G867" s="294" t="s">
        <v>3665</v>
      </c>
      <c r="H867" s="294"/>
      <c r="I867" s="294"/>
      <c r="J867" s="294" t="s">
        <v>7879</v>
      </c>
      <c r="K867" s="132" t="s">
        <v>2226</v>
      </c>
      <c r="L867" s="132"/>
      <c r="M867" s="294" t="s">
        <v>3664</v>
      </c>
      <c r="N867" s="294"/>
      <c r="O867" s="294">
        <v>21.1</v>
      </c>
      <c r="P867" s="300"/>
      <c r="Q867" s="292">
        <v>717800.9</v>
      </c>
      <c r="R867" s="292"/>
      <c r="S867" s="292"/>
      <c r="T867" s="292"/>
      <c r="U867" s="292"/>
      <c r="V867" s="292"/>
      <c r="W867" s="292"/>
      <c r="X867" s="294"/>
      <c r="Y867" s="294" t="s">
        <v>1807</v>
      </c>
    </row>
    <row r="868" spans="1:25" s="198" customFormat="1" ht="51" x14ac:dyDescent="0.2">
      <c r="A868" s="97">
        <f t="shared" si="15"/>
        <v>867</v>
      </c>
      <c r="B868" s="191"/>
      <c r="C868" s="191" t="s">
        <v>1652</v>
      </c>
      <c r="D868" s="294" t="s">
        <v>1787</v>
      </c>
      <c r="E868" s="259" t="s">
        <v>7896</v>
      </c>
      <c r="F868" s="265" t="s">
        <v>3666</v>
      </c>
      <c r="G868" s="294" t="s">
        <v>3668</v>
      </c>
      <c r="H868" s="294"/>
      <c r="I868" s="294"/>
      <c r="J868" s="294" t="s">
        <v>7879</v>
      </c>
      <c r="K868" s="132" t="s">
        <v>3609</v>
      </c>
      <c r="L868" s="132"/>
      <c r="M868" s="294" t="s">
        <v>3667</v>
      </c>
      <c r="N868" s="294"/>
      <c r="O868" s="294">
        <v>21</v>
      </c>
      <c r="P868" s="300"/>
      <c r="Q868" s="292">
        <v>795543</v>
      </c>
      <c r="R868" s="292"/>
      <c r="S868" s="292"/>
      <c r="T868" s="292"/>
      <c r="U868" s="292"/>
      <c r="V868" s="292"/>
      <c r="W868" s="292"/>
      <c r="X868" s="294"/>
      <c r="Y868" s="294" t="s">
        <v>1807</v>
      </c>
    </row>
    <row r="869" spans="1:25" s="198" customFormat="1" ht="51" x14ac:dyDescent="0.2">
      <c r="A869" s="97">
        <f t="shared" si="15"/>
        <v>868</v>
      </c>
      <c r="B869" s="191"/>
      <c r="C869" s="191" t="s">
        <v>1652</v>
      </c>
      <c r="D869" s="294" t="s">
        <v>1787</v>
      </c>
      <c r="E869" s="259" t="s">
        <v>7896</v>
      </c>
      <c r="F869" s="265" t="s">
        <v>3670</v>
      </c>
      <c r="G869" s="294" t="s">
        <v>3672</v>
      </c>
      <c r="H869" s="294"/>
      <c r="I869" s="294"/>
      <c r="J869" s="294" t="s">
        <v>7879</v>
      </c>
      <c r="K869" s="132" t="s">
        <v>3669</v>
      </c>
      <c r="L869" s="132"/>
      <c r="M869" s="294" t="s">
        <v>3671</v>
      </c>
      <c r="N869" s="294"/>
      <c r="O869" s="294">
        <v>30.5</v>
      </c>
      <c r="P869" s="300"/>
      <c r="Q869" s="292">
        <v>2121219.9900000002</v>
      </c>
      <c r="R869" s="292"/>
      <c r="S869" s="292"/>
      <c r="T869" s="292"/>
      <c r="U869" s="292"/>
      <c r="V869" s="292"/>
      <c r="W869" s="292"/>
      <c r="X869" s="294"/>
      <c r="Y869" s="294" t="s">
        <v>1807</v>
      </c>
    </row>
    <row r="870" spans="1:25" s="198" customFormat="1" ht="51" x14ac:dyDescent="0.2">
      <c r="A870" s="97">
        <f t="shared" si="15"/>
        <v>869</v>
      </c>
      <c r="B870" s="191"/>
      <c r="C870" s="191" t="s">
        <v>1652</v>
      </c>
      <c r="D870" s="294" t="s">
        <v>1787</v>
      </c>
      <c r="E870" s="259" t="s">
        <v>7896</v>
      </c>
      <c r="F870" s="265" t="s">
        <v>3673</v>
      </c>
      <c r="G870" s="294" t="s">
        <v>3675</v>
      </c>
      <c r="H870" s="294"/>
      <c r="I870" s="294"/>
      <c r="J870" s="294" t="s">
        <v>7879</v>
      </c>
      <c r="K870" s="132" t="s">
        <v>3609</v>
      </c>
      <c r="L870" s="132"/>
      <c r="M870" s="294" t="s">
        <v>3674</v>
      </c>
      <c r="N870" s="294"/>
      <c r="O870" s="294">
        <v>20.8</v>
      </c>
      <c r="P870" s="300"/>
      <c r="Q870" s="292">
        <v>787966.4</v>
      </c>
      <c r="R870" s="292"/>
      <c r="S870" s="292"/>
      <c r="T870" s="292"/>
      <c r="U870" s="292"/>
      <c r="V870" s="292"/>
      <c r="W870" s="292"/>
      <c r="X870" s="294"/>
      <c r="Y870" s="294" t="s">
        <v>1807</v>
      </c>
    </row>
    <row r="871" spans="1:25" s="198" customFormat="1" ht="51" x14ac:dyDescent="0.2">
      <c r="A871" s="97">
        <f t="shared" si="15"/>
        <v>870</v>
      </c>
      <c r="B871" s="191"/>
      <c r="C871" s="191" t="s">
        <v>1652</v>
      </c>
      <c r="D871" s="294" t="s">
        <v>1787</v>
      </c>
      <c r="E871" s="259" t="s">
        <v>7896</v>
      </c>
      <c r="F871" s="265" t="s">
        <v>3676</v>
      </c>
      <c r="G871" s="294" t="s">
        <v>3678</v>
      </c>
      <c r="H871" s="294"/>
      <c r="I871" s="294"/>
      <c r="J871" s="294" t="s">
        <v>7879</v>
      </c>
      <c r="K871" s="132" t="s">
        <v>3609</v>
      </c>
      <c r="L871" s="132"/>
      <c r="M871" s="294" t="s">
        <v>3677</v>
      </c>
      <c r="N871" s="294"/>
      <c r="O871" s="294">
        <v>21.2</v>
      </c>
      <c r="P871" s="300"/>
      <c r="Q871" s="292">
        <v>803119.6</v>
      </c>
      <c r="R871" s="292"/>
      <c r="S871" s="292"/>
      <c r="T871" s="292"/>
      <c r="U871" s="292"/>
      <c r="V871" s="292"/>
      <c r="W871" s="292"/>
      <c r="X871" s="294"/>
      <c r="Y871" s="294" t="s">
        <v>1807</v>
      </c>
    </row>
    <row r="872" spans="1:25" s="198" customFormat="1" ht="51" x14ac:dyDescent="0.2">
      <c r="A872" s="97">
        <f t="shared" si="15"/>
        <v>871</v>
      </c>
      <c r="B872" s="191"/>
      <c r="C872" s="191" t="s">
        <v>1652</v>
      </c>
      <c r="D872" s="294" t="s">
        <v>1787</v>
      </c>
      <c r="E872" s="259" t="s">
        <v>7896</v>
      </c>
      <c r="F872" s="265" t="s">
        <v>3680</v>
      </c>
      <c r="G872" s="294" t="s">
        <v>3682</v>
      </c>
      <c r="H872" s="294"/>
      <c r="I872" s="294"/>
      <c r="J872" s="294" t="s">
        <v>7879</v>
      </c>
      <c r="K872" s="132" t="s">
        <v>3679</v>
      </c>
      <c r="L872" s="132"/>
      <c r="M872" s="11" t="s">
        <v>3681</v>
      </c>
      <c r="N872" s="11"/>
      <c r="O872" s="294">
        <v>21.1</v>
      </c>
      <c r="P872" s="300"/>
      <c r="Q872" s="292">
        <v>1649000</v>
      </c>
      <c r="R872" s="292"/>
      <c r="S872" s="292"/>
      <c r="T872" s="292"/>
      <c r="U872" s="292"/>
      <c r="V872" s="292"/>
      <c r="W872" s="292"/>
      <c r="X872" s="294"/>
      <c r="Y872" s="294" t="s">
        <v>1807</v>
      </c>
    </row>
    <row r="873" spans="1:25" s="198" customFormat="1" ht="51" x14ac:dyDescent="0.2">
      <c r="A873" s="97">
        <f t="shared" si="15"/>
        <v>872</v>
      </c>
      <c r="B873" s="191"/>
      <c r="C873" s="191" t="s">
        <v>1652</v>
      </c>
      <c r="D873" s="294" t="s">
        <v>1787</v>
      </c>
      <c r="E873" s="259" t="s">
        <v>7896</v>
      </c>
      <c r="F873" s="265" t="s">
        <v>3684</v>
      </c>
      <c r="G873" s="294" t="s">
        <v>3686</v>
      </c>
      <c r="H873" s="294"/>
      <c r="I873" s="294"/>
      <c r="J873" s="294" t="s">
        <v>7879</v>
      </c>
      <c r="K873" s="132" t="s">
        <v>3683</v>
      </c>
      <c r="L873" s="132"/>
      <c r="M873" s="11" t="s">
        <v>3685</v>
      </c>
      <c r="N873" s="11"/>
      <c r="O873" s="294">
        <v>29.3</v>
      </c>
      <c r="P873" s="300"/>
      <c r="Q873" s="292">
        <v>996756.7</v>
      </c>
      <c r="R873" s="292"/>
      <c r="S873" s="292"/>
      <c r="T873" s="292"/>
      <c r="U873" s="292"/>
      <c r="V873" s="292"/>
      <c r="W873" s="292"/>
      <c r="X873" s="294"/>
      <c r="Y873" s="294" t="s">
        <v>1807</v>
      </c>
    </row>
    <row r="874" spans="1:25" s="198" customFormat="1" ht="51" x14ac:dyDescent="0.2">
      <c r="A874" s="97">
        <f t="shared" si="15"/>
        <v>873</v>
      </c>
      <c r="B874" s="191"/>
      <c r="C874" s="191" t="s">
        <v>1652</v>
      </c>
      <c r="D874" s="294" t="s">
        <v>1787</v>
      </c>
      <c r="E874" s="259" t="s">
        <v>7896</v>
      </c>
      <c r="F874" s="265" t="s">
        <v>3688</v>
      </c>
      <c r="G874" s="294" t="s">
        <v>3690</v>
      </c>
      <c r="H874" s="294"/>
      <c r="I874" s="294"/>
      <c r="J874" s="294" t="s">
        <v>7879</v>
      </c>
      <c r="K874" s="132" t="s">
        <v>3687</v>
      </c>
      <c r="L874" s="132"/>
      <c r="M874" s="294" t="s">
        <v>3689</v>
      </c>
      <c r="N874" s="294"/>
      <c r="O874" s="294">
        <v>30.1</v>
      </c>
      <c r="P874" s="300"/>
      <c r="Q874" s="292">
        <v>2458500</v>
      </c>
      <c r="R874" s="292"/>
      <c r="S874" s="292"/>
      <c r="T874" s="292"/>
      <c r="U874" s="292"/>
      <c r="V874" s="292"/>
      <c r="W874" s="292"/>
      <c r="X874" s="294"/>
      <c r="Y874" s="294" t="s">
        <v>1807</v>
      </c>
    </row>
    <row r="875" spans="1:25" s="198" customFormat="1" ht="51" x14ac:dyDescent="0.2">
      <c r="A875" s="97">
        <f t="shared" si="15"/>
        <v>874</v>
      </c>
      <c r="B875" s="191"/>
      <c r="C875" s="191" t="s">
        <v>1652</v>
      </c>
      <c r="D875" s="294" t="s">
        <v>1787</v>
      </c>
      <c r="E875" s="259" t="s">
        <v>7896</v>
      </c>
      <c r="F875" s="265" t="s">
        <v>3691</v>
      </c>
      <c r="G875" s="294" t="s">
        <v>3693</v>
      </c>
      <c r="H875" s="294"/>
      <c r="I875" s="294"/>
      <c r="J875" s="294" t="s">
        <v>7879</v>
      </c>
      <c r="K875" s="132" t="s">
        <v>3609</v>
      </c>
      <c r="L875" s="132"/>
      <c r="M875" s="294" t="s">
        <v>3692</v>
      </c>
      <c r="N875" s="294"/>
      <c r="O875" s="294">
        <v>21.8</v>
      </c>
      <c r="P875" s="300"/>
      <c r="Q875" s="292">
        <v>825849.4</v>
      </c>
      <c r="R875" s="292"/>
      <c r="S875" s="292"/>
      <c r="T875" s="292"/>
      <c r="U875" s="292"/>
      <c r="V875" s="292"/>
      <c r="W875" s="292"/>
      <c r="X875" s="294"/>
      <c r="Y875" s="294" t="s">
        <v>1807</v>
      </c>
    </row>
    <row r="876" spans="1:25" s="198" customFormat="1" ht="48.75" customHeight="1" x14ac:dyDescent="0.2">
      <c r="A876" s="97">
        <f t="shared" si="15"/>
        <v>875</v>
      </c>
      <c r="B876" s="191"/>
      <c r="C876" s="191" t="s">
        <v>1652</v>
      </c>
      <c r="D876" s="294" t="s">
        <v>1787</v>
      </c>
      <c r="E876" s="259" t="s">
        <v>7896</v>
      </c>
      <c r="F876" s="265" t="s">
        <v>3695</v>
      </c>
      <c r="G876" s="294" t="s">
        <v>3697</v>
      </c>
      <c r="H876" s="294"/>
      <c r="I876" s="294"/>
      <c r="J876" s="294" t="s">
        <v>7879</v>
      </c>
      <c r="K876" s="132" t="s">
        <v>3694</v>
      </c>
      <c r="L876" s="132"/>
      <c r="M876" s="294" t="s">
        <v>3696</v>
      </c>
      <c r="N876" s="294"/>
      <c r="O876" s="294">
        <v>29.6</v>
      </c>
      <c r="P876" s="300"/>
      <c r="Q876" s="292">
        <v>2283300</v>
      </c>
      <c r="R876" s="292"/>
      <c r="S876" s="292"/>
      <c r="T876" s="292"/>
      <c r="U876" s="292"/>
      <c r="V876" s="292"/>
      <c r="W876" s="292"/>
      <c r="X876" s="294"/>
      <c r="Y876" s="294" t="s">
        <v>1807</v>
      </c>
    </row>
    <row r="877" spans="1:25" s="198" customFormat="1" ht="48.75" customHeight="1" x14ac:dyDescent="0.2">
      <c r="A877" s="97">
        <f t="shared" si="15"/>
        <v>876</v>
      </c>
      <c r="B877" s="191"/>
      <c r="C877" s="191" t="s">
        <v>1652</v>
      </c>
      <c r="D877" s="294" t="s">
        <v>1787</v>
      </c>
      <c r="E877" s="259" t="s">
        <v>7896</v>
      </c>
      <c r="F877" s="265" t="s">
        <v>3699</v>
      </c>
      <c r="G877" s="294" t="s">
        <v>3701</v>
      </c>
      <c r="H877" s="294"/>
      <c r="I877" s="294"/>
      <c r="J877" s="294" t="s">
        <v>7879</v>
      </c>
      <c r="K877" s="132" t="s">
        <v>3698</v>
      </c>
      <c r="L877" s="132"/>
      <c r="M877" s="11" t="s">
        <v>3700</v>
      </c>
      <c r="N877" s="11"/>
      <c r="O877" s="294">
        <v>21.5</v>
      </c>
      <c r="P877" s="300"/>
      <c r="Q877" s="292">
        <v>1726450</v>
      </c>
      <c r="R877" s="292"/>
      <c r="S877" s="292"/>
      <c r="T877" s="292"/>
      <c r="U877" s="292"/>
      <c r="V877" s="292"/>
      <c r="W877" s="292"/>
      <c r="X877" s="294"/>
      <c r="Y877" s="294" t="s">
        <v>1807</v>
      </c>
    </row>
    <row r="878" spans="1:25" s="198" customFormat="1" ht="48.75" customHeight="1" x14ac:dyDescent="0.2">
      <c r="A878" s="97">
        <f t="shared" si="15"/>
        <v>877</v>
      </c>
      <c r="B878" s="191"/>
      <c r="C878" s="191" t="s">
        <v>1652</v>
      </c>
      <c r="D878" s="294" t="s">
        <v>1787</v>
      </c>
      <c r="E878" s="259" t="s">
        <v>7896</v>
      </c>
      <c r="F878" s="265" t="s">
        <v>3702</v>
      </c>
      <c r="G878" s="294" t="s">
        <v>3704</v>
      </c>
      <c r="H878" s="294"/>
      <c r="I878" s="294"/>
      <c r="J878" s="294" t="s">
        <v>7879</v>
      </c>
      <c r="K878" s="132" t="s">
        <v>3609</v>
      </c>
      <c r="L878" s="132"/>
      <c r="M878" s="294" t="s">
        <v>3703</v>
      </c>
      <c r="N878" s="294"/>
      <c r="O878" s="294">
        <v>20.2</v>
      </c>
      <c r="P878" s="300"/>
      <c r="Q878" s="292">
        <v>765236.6</v>
      </c>
      <c r="R878" s="292"/>
      <c r="S878" s="292"/>
      <c r="T878" s="292"/>
      <c r="U878" s="292"/>
      <c r="V878" s="292"/>
      <c r="W878" s="292"/>
      <c r="X878" s="294"/>
      <c r="Y878" s="294" t="s">
        <v>1807</v>
      </c>
    </row>
    <row r="879" spans="1:25" s="198" customFormat="1" ht="48.75" customHeight="1" x14ac:dyDescent="0.2">
      <c r="A879" s="97">
        <f t="shared" si="15"/>
        <v>878</v>
      </c>
      <c r="B879" s="191"/>
      <c r="C879" s="191" t="s">
        <v>1652</v>
      </c>
      <c r="D879" s="294" t="s">
        <v>1787</v>
      </c>
      <c r="E879" s="259" t="s">
        <v>7896</v>
      </c>
      <c r="F879" s="265" t="s">
        <v>3705</v>
      </c>
      <c r="G879" s="61" t="s">
        <v>3707</v>
      </c>
      <c r="H879" s="294"/>
      <c r="I879" s="294"/>
      <c r="J879" s="294" t="s">
        <v>7879</v>
      </c>
      <c r="K879" s="132" t="s">
        <v>3139</v>
      </c>
      <c r="L879" s="132"/>
      <c r="M879" s="294" t="s">
        <v>3706</v>
      </c>
      <c r="N879" s="294"/>
      <c r="O879" s="294">
        <v>44.7</v>
      </c>
      <c r="P879" s="300"/>
      <c r="Q879" s="292">
        <v>1693370.1</v>
      </c>
      <c r="R879" s="292"/>
      <c r="S879" s="292"/>
      <c r="T879" s="292"/>
      <c r="U879" s="292"/>
      <c r="V879" s="292"/>
      <c r="W879" s="292"/>
      <c r="X879" s="294"/>
      <c r="Y879" s="294" t="s">
        <v>1807</v>
      </c>
    </row>
    <row r="880" spans="1:25" s="198" customFormat="1" ht="51" x14ac:dyDescent="0.2">
      <c r="A880" s="97">
        <f t="shared" si="15"/>
        <v>879</v>
      </c>
      <c r="B880" s="191"/>
      <c r="C880" s="191" t="s">
        <v>1652</v>
      </c>
      <c r="D880" s="294" t="s">
        <v>1787</v>
      </c>
      <c r="E880" s="259" t="s">
        <v>7896</v>
      </c>
      <c r="F880" s="279" t="s">
        <v>3709</v>
      </c>
      <c r="G880" s="294" t="s">
        <v>3711</v>
      </c>
      <c r="H880" s="294"/>
      <c r="I880" s="294"/>
      <c r="J880" s="294" t="s">
        <v>7879</v>
      </c>
      <c r="K880" s="132" t="s">
        <v>3708</v>
      </c>
      <c r="L880" s="132"/>
      <c r="M880" s="294" t="s">
        <v>3710</v>
      </c>
      <c r="N880" s="294"/>
      <c r="O880" s="294">
        <v>18.100000000000001</v>
      </c>
      <c r="P880" s="300"/>
      <c r="Q880" s="292">
        <v>784379</v>
      </c>
      <c r="R880" s="292"/>
      <c r="S880" s="292"/>
      <c r="T880" s="292"/>
      <c r="U880" s="292"/>
      <c r="V880" s="292"/>
      <c r="W880" s="292"/>
      <c r="X880" s="294"/>
      <c r="Y880" s="294" t="s">
        <v>1807</v>
      </c>
    </row>
    <row r="881" spans="1:25" s="198" customFormat="1" ht="51" x14ac:dyDescent="0.2">
      <c r="A881" s="97">
        <f t="shared" si="15"/>
        <v>880</v>
      </c>
      <c r="B881" s="191"/>
      <c r="C881" s="191" t="s">
        <v>1652</v>
      </c>
      <c r="D881" s="294" t="s">
        <v>1787</v>
      </c>
      <c r="E881" s="259" t="s">
        <v>7896</v>
      </c>
      <c r="F881" s="279" t="s">
        <v>3712</v>
      </c>
      <c r="G881" s="294" t="s">
        <v>3714</v>
      </c>
      <c r="H881" s="294"/>
      <c r="I881" s="294"/>
      <c r="J881" s="294" t="s">
        <v>7879</v>
      </c>
      <c r="K881" s="132" t="s">
        <v>3139</v>
      </c>
      <c r="L881" s="132"/>
      <c r="M881" s="294" t="s">
        <v>3713</v>
      </c>
      <c r="N881" s="294"/>
      <c r="O881" s="294">
        <v>31.3</v>
      </c>
      <c r="P881" s="300"/>
      <c r="Q881" s="292">
        <v>1185737.8999999999</v>
      </c>
      <c r="R881" s="292"/>
      <c r="S881" s="292"/>
      <c r="T881" s="292"/>
      <c r="U881" s="292"/>
      <c r="V881" s="292"/>
      <c r="W881" s="292"/>
      <c r="X881" s="294"/>
      <c r="Y881" s="294" t="s">
        <v>1807</v>
      </c>
    </row>
    <row r="882" spans="1:25" s="198" customFormat="1" ht="51" x14ac:dyDescent="0.2">
      <c r="A882" s="97">
        <f t="shared" si="15"/>
        <v>881</v>
      </c>
      <c r="B882" s="191"/>
      <c r="C882" s="191" t="s">
        <v>1652</v>
      </c>
      <c r="D882" s="294" t="s">
        <v>1787</v>
      </c>
      <c r="E882" s="259" t="s">
        <v>7896</v>
      </c>
      <c r="F882" s="279" t="s">
        <v>3716</v>
      </c>
      <c r="G882" s="294" t="s">
        <v>3718</v>
      </c>
      <c r="H882" s="294"/>
      <c r="I882" s="294"/>
      <c r="J882" s="294" t="s">
        <v>7879</v>
      </c>
      <c r="K882" s="132" t="s">
        <v>3715</v>
      </c>
      <c r="L882" s="132"/>
      <c r="M882" s="294" t="s">
        <v>3717</v>
      </c>
      <c r="N882" s="294"/>
      <c r="O882" s="294">
        <v>45.6</v>
      </c>
      <c r="P882" s="300"/>
      <c r="Q882" s="292">
        <v>3450000</v>
      </c>
      <c r="R882" s="292"/>
      <c r="S882" s="292"/>
      <c r="T882" s="292"/>
      <c r="U882" s="292"/>
      <c r="V882" s="292"/>
      <c r="W882" s="292"/>
      <c r="X882" s="294"/>
      <c r="Y882" s="294" t="s">
        <v>1807</v>
      </c>
    </row>
    <row r="883" spans="1:25" s="198" customFormat="1" ht="51" x14ac:dyDescent="0.2">
      <c r="A883" s="97">
        <f t="shared" si="15"/>
        <v>882</v>
      </c>
      <c r="B883" s="191"/>
      <c r="C883" s="191" t="s">
        <v>1652</v>
      </c>
      <c r="D883" s="294" t="s">
        <v>1787</v>
      </c>
      <c r="E883" s="259" t="s">
        <v>7896</v>
      </c>
      <c r="F883" s="279" t="s">
        <v>3719</v>
      </c>
      <c r="G883" s="294" t="s">
        <v>3721</v>
      </c>
      <c r="H883" s="294"/>
      <c r="I883" s="294"/>
      <c r="J883" s="294" t="s">
        <v>7879</v>
      </c>
      <c r="K883" s="132" t="s">
        <v>3139</v>
      </c>
      <c r="L883" s="132"/>
      <c r="M883" s="294" t="s">
        <v>3720</v>
      </c>
      <c r="N883" s="294"/>
      <c r="O883" s="294">
        <v>54.9</v>
      </c>
      <c r="P883" s="300"/>
      <c r="Q883" s="292">
        <v>2079776.7</v>
      </c>
      <c r="R883" s="292"/>
      <c r="S883" s="292"/>
      <c r="T883" s="292"/>
      <c r="U883" s="292"/>
      <c r="V883" s="292"/>
      <c r="W883" s="292"/>
      <c r="X883" s="294"/>
      <c r="Y883" s="294" t="s">
        <v>1807</v>
      </c>
    </row>
    <row r="884" spans="1:25" s="198" customFormat="1" ht="51" x14ac:dyDescent="0.2">
      <c r="A884" s="97">
        <f t="shared" si="15"/>
        <v>883</v>
      </c>
      <c r="B884" s="191"/>
      <c r="C884" s="191" t="s">
        <v>1652</v>
      </c>
      <c r="D884" s="294" t="s">
        <v>1787</v>
      </c>
      <c r="E884" s="259" t="s">
        <v>7896</v>
      </c>
      <c r="F884" s="279" t="s">
        <v>3722</v>
      </c>
      <c r="G884" s="294" t="s">
        <v>3724</v>
      </c>
      <c r="H884" s="294"/>
      <c r="I884" s="294"/>
      <c r="J884" s="294" t="s">
        <v>7879</v>
      </c>
      <c r="K884" s="132" t="s">
        <v>3139</v>
      </c>
      <c r="L884" s="132"/>
      <c r="M884" s="294" t="s">
        <v>3723</v>
      </c>
      <c r="N884" s="294"/>
      <c r="O884" s="294">
        <v>45.1</v>
      </c>
      <c r="P884" s="300"/>
      <c r="Q884" s="292">
        <v>1708523.3</v>
      </c>
      <c r="R884" s="292"/>
      <c r="S884" s="292"/>
      <c r="T884" s="292"/>
      <c r="U884" s="292"/>
      <c r="V884" s="292"/>
      <c r="W884" s="292"/>
      <c r="X884" s="294"/>
      <c r="Y884" s="294" t="s">
        <v>1807</v>
      </c>
    </row>
    <row r="885" spans="1:25" s="198" customFormat="1" ht="76.5" x14ac:dyDescent="0.2">
      <c r="A885" s="97">
        <f t="shared" si="15"/>
        <v>884</v>
      </c>
      <c r="B885" s="191"/>
      <c r="C885" s="191" t="s">
        <v>1652</v>
      </c>
      <c r="D885" s="294" t="s">
        <v>1787</v>
      </c>
      <c r="E885" s="259" t="s">
        <v>7896</v>
      </c>
      <c r="F885" s="265" t="s">
        <v>3726</v>
      </c>
      <c r="G885" s="294" t="s">
        <v>3728</v>
      </c>
      <c r="H885" s="294"/>
      <c r="I885" s="294"/>
      <c r="J885" s="294" t="s">
        <v>7879</v>
      </c>
      <c r="K885" s="132" t="s">
        <v>3725</v>
      </c>
      <c r="L885" s="132"/>
      <c r="M885" s="294" t="s">
        <v>3727</v>
      </c>
      <c r="N885" s="294"/>
      <c r="O885" s="294">
        <v>40.4</v>
      </c>
      <c r="P885" s="300"/>
      <c r="Q885" s="292">
        <v>925379</v>
      </c>
      <c r="R885" s="292"/>
      <c r="S885" s="292"/>
      <c r="T885" s="292"/>
      <c r="U885" s="292"/>
      <c r="V885" s="292"/>
      <c r="W885" s="292"/>
      <c r="X885" s="294"/>
      <c r="Y885" s="294" t="s">
        <v>1807</v>
      </c>
    </row>
    <row r="886" spans="1:25" s="198" customFormat="1" ht="51" x14ac:dyDescent="0.2">
      <c r="A886" s="97">
        <f t="shared" si="15"/>
        <v>885</v>
      </c>
      <c r="B886" s="191"/>
      <c r="C886" s="191" t="s">
        <v>1652</v>
      </c>
      <c r="D886" s="294" t="s">
        <v>1787</v>
      </c>
      <c r="E886" s="259" t="s">
        <v>7896</v>
      </c>
      <c r="F886" s="279" t="s">
        <v>3729</v>
      </c>
      <c r="G886" s="294" t="s">
        <v>3731</v>
      </c>
      <c r="H886" s="294"/>
      <c r="I886" s="294"/>
      <c r="J886" s="294" t="s">
        <v>7879</v>
      </c>
      <c r="K886" s="132" t="s">
        <v>1989</v>
      </c>
      <c r="L886" s="132"/>
      <c r="M886" s="294" t="s">
        <v>3730</v>
      </c>
      <c r="N886" s="294"/>
      <c r="O886" s="294">
        <v>48.5</v>
      </c>
      <c r="P886" s="300"/>
      <c r="Q886" s="292">
        <v>689639</v>
      </c>
      <c r="R886" s="292"/>
      <c r="S886" s="292"/>
      <c r="T886" s="292"/>
      <c r="U886" s="292"/>
      <c r="V886" s="292"/>
      <c r="W886" s="292"/>
      <c r="X886" s="294"/>
      <c r="Y886" s="294" t="s">
        <v>1807</v>
      </c>
    </row>
    <row r="887" spans="1:25" s="198" customFormat="1" ht="51" x14ac:dyDescent="0.2">
      <c r="A887" s="97">
        <f t="shared" si="15"/>
        <v>886</v>
      </c>
      <c r="B887" s="191"/>
      <c r="C887" s="191" t="s">
        <v>1652</v>
      </c>
      <c r="D887" s="294" t="s">
        <v>1787</v>
      </c>
      <c r="E887" s="259" t="s">
        <v>7896</v>
      </c>
      <c r="F887" s="279" t="s">
        <v>3732</v>
      </c>
      <c r="G887" s="294" t="s">
        <v>3734</v>
      </c>
      <c r="H887" s="294"/>
      <c r="I887" s="294"/>
      <c r="J887" s="294" t="s">
        <v>7879</v>
      </c>
      <c r="K887" s="132" t="s">
        <v>1989</v>
      </c>
      <c r="L887" s="132"/>
      <c r="M887" s="294" t="s">
        <v>3733</v>
      </c>
      <c r="N887" s="294"/>
      <c r="O887" s="294">
        <v>48.9</v>
      </c>
      <c r="P887" s="300"/>
      <c r="Q887" s="292">
        <v>695327</v>
      </c>
      <c r="R887" s="292"/>
      <c r="S887" s="292"/>
      <c r="T887" s="292"/>
      <c r="U887" s="292"/>
      <c r="V887" s="292"/>
      <c r="W887" s="292"/>
      <c r="X887" s="294"/>
      <c r="Y887" s="294" t="s">
        <v>1807</v>
      </c>
    </row>
    <row r="888" spans="1:25" s="198" customFormat="1" ht="51" x14ac:dyDescent="0.2">
      <c r="A888" s="97">
        <f t="shared" si="15"/>
        <v>887</v>
      </c>
      <c r="B888" s="191"/>
      <c r="C888" s="191" t="s">
        <v>1652</v>
      </c>
      <c r="D888" s="294" t="s">
        <v>1787</v>
      </c>
      <c r="E888" s="259" t="s">
        <v>7896</v>
      </c>
      <c r="F888" s="265" t="s">
        <v>3735</v>
      </c>
      <c r="G888" s="294" t="s">
        <v>3737</v>
      </c>
      <c r="H888" s="294"/>
      <c r="I888" s="294"/>
      <c r="J888" s="294" t="s">
        <v>7879</v>
      </c>
      <c r="K888" s="132" t="s">
        <v>3609</v>
      </c>
      <c r="L888" s="132"/>
      <c r="M888" s="294" t="s">
        <v>3736</v>
      </c>
      <c r="N888" s="294"/>
      <c r="O888" s="294">
        <v>79.5</v>
      </c>
      <c r="P888" s="300"/>
      <c r="Q888" s="292">
        <v>3011698.5</v>
      </c>
      <c r="R888" s="292"/>
      <c r="S888" s="292"/>
      <c r="T888" s="292"/>
      <c r="U888" s="292"/>
      <c r="V888" s="292"/>
      <c r="W888" s="292"/>
      <c r="X888" s="294"/>
      <c r="Y888" s="294" t="s">
        <v>1807</v>
      </c>
    </row>
    <row r="889" spans="1:25" s="198" customFormat="1" ht="51" x14ac:dyDescent="0.2">
      <c r="A889" s="97">
        <f t="shared" si="15"/>
        <v>888</v>
      </c>
      <c r="B889" s="191"/>
      <c r="C889" s="191" t="s">
        <v>1652</v>
      </c>
      <c r="D889" s="294" t="s">
        <v>1787</v>
      </c>
      <c r="E889" s="259" t="s">
        <v>7896</v>
      </c>
      <c r="F889" s="279" t="s">
        <v>3738</v>
      </c>
      <c r="G889" s="294" t="s">
        <v>3740</v>
      </c>
      <c r="H889" s="294"/>
      <c r="I889" s="294"/>
      <c r="J889" s="294" t="s">
        <v>7879</v>
      </c>
      <c r="K889" s="132" t="s">
        <v>1989</v>
      </c>
      <c r="L889" s="132"/>
      <c r="M889" s="294" t="s">
        <v>3739</v>
      </c>
      <c r="N889" s="294"/>
      <c r="O889" s="294">
        <v>48.7</v>
      </c>
      <c r="P889" s="300"/>
      <c r="Q889" s="292">
        <v>500242</v>
      </c>
      <c r="R889" s="292"/>
      <c r="S889" s="292"/>
      <c r="T889" s="292"/>
      <c r="U889" s="292"/>
      <c r="V889" s="292"/>
      <c r="W889" s="292"/>
      <c r="X889" s="294"/>
      <c r="Y889" s="294" t="s">
        <v>1807</v>
      </c>
    </row>
    <row r="890" spans="1:25" s="198" customFormat="1" ht="51" x14ac:dyDescent="0.2">
      <c r="A890" s="97">
        <f t="shared" si="15"/>
        <v>889</v>
      </c>
      <c r="B890" s="191"/>
      <c r="C890" s="191" t="s">
        <v>1652</v>
      </c>
      <c r="D890" s="294" t="s">
        <v>1787</v>
      </c>
      <c r="E890" s="259" t="s">
        <v>7896</v>
      </c>
      <c r="F890" s="265" t="s">
        <v>3741</v>
      </c>
      <c r="G890" s="294" t="s">
        <v>3743</v>
      </c>
      <c r="H890" s="294"/>
      <c r="I890" s="294"/>
      <c r="J890" s="294" t="s">
        <v>7879</v>
      </c>
      <c r="K890" s="132" t="s">
        <v>1989</v>
      </c>
      <c r="L890" s="132"/>
      <c r="M890" s="294" t="s">
        <v>3742</v>
      </c>
      <c r="N890" s="294"/>
      <c r="O890" s="294">
        <v>42.8</v>
      </c>
      <c r="P890" s="300"/>
      <c r="Q890" s="292">
        <v>946619</v>
      </c>
      <c r="R890" s="292"/>
      <c r="S890" s="292"/>
      <c r="T890" s="292"/>
      <c r="U890" s="292"/>
      <c r="V890" s="292"/>
      <c r="W890" s="292"/>
      <c r="X890" s="294"/>
      <c r="Y890" s="294" t="s">
        <v>1807</v>
      </c>
    </row>
    <row r="891" spans="1:25" s="198" customFormat="1" ht="51" x14ac:dyDescent="0.2">
      <c r="A891" s="97">
        <f t="shared" si="15"/>
        <v>890</v>
      </c>
      <c r="B891" s="191"/>
      <c r="C891" s="191" t="s">
        <v>1652</v>
      </c>
      <c r="D891" s="294" t="s">
        <v>1787</v>
      </c>
      <c r="E891" s="259" t="s">
        <v>7896</v>
      </c>
      <c r="F891" s="265" t="s">
        <v>3744</v>
      </c>
      <c r="G891" s="294" t="s">
        <v>3746</v>
      </c>
      <c r="H891" s="294"/>
      <c r="I891" s="294"/>
      <c r="J891" s="294" t="s">
        <v>7879</v>
      </c>
      <c r="K891" s="132" t="s">
        <v>3609</v>
      </c>
      <c r="L891" s="132"/>
      <c r="M891" s="294" t="s">
        <v>3745</v>
      </c>
      <c r="N891" s="294"/>
      <c r="O891" s="294">
        <v>30.4</v>
      </c>
      <c r="P891" s="300"/>
      <c r="Q891" s="292">
        <v>1151643.2</v>
      </c>
      <c r="R891" s="292"/>
      <c r="S891" s="292"/>
      <c r="T891" s="292"/>
      <c r="U891" s="292"/>
      <c r="V891" s="292"/>
      <c r="W891" s="292"/>
      <c r="X891" s="294"/>
      <c r="Y891" s="294" t="s">
        <v>1807</v>
      </c>
    </row>
    <row r="892" spans="1:25" s="198" customFormat="1" ht="51" x14ac:dyDescent="0.2">
      <c r="A892" s="97">
        <f t="shared" si="15"/>
        <v>891</v>
      </c>
      <c r="B892" s="191"/>
      <c r="C892" s="191" t="s">
        <v>1652</v>
      </c>
      <c r="D892" s="294" t="s">
        <v>1787</v>
      </c>
      <c r="E892" s="259" t="s">
        <v>7896</v>
      </c>
      <c r="F892" s="265" t="s">
        <v>3747</v>
      </c>
      <c r="G892" s="294" t="s">
        <v>3749</v>
      </c>
      <c r="H892" s="294"/>
      <c r="I892" s="294"/>
      <c r="J892" s="294" t="s">
        <v>7879</v>
      </c>
      <c r="K892" s="132" t="s">
        <v>3609</v>
      </c>
      <c r="L892" s="132"/>
      <c r="M892" s="294" t="s">
        <v>3748</v>
      </c>
      <c r="N892" s="294"/>
      <c r="O892" s="294">
        <v>57.3</v>
      </c>
      <c r="P892" s="300"/>
      <c r="Q892" s="292">
        <v>2170695.9</v>
      </c>
      <c r="R892" s="292"/>
      <c r="S892" s="292"/>
      <c r="T892" s="292"/>
      <c r="U892" s="292"/>
      <c r="V892" s="292"/>
      <c r="W892" s="292"/>
      <c r="X892" s="294"/>
      <c r="Y892" s="294" t="s">
        <v>1807</v>
      </c>
    </row>
    <row r="893" spans="1:25" s="198" customFormat="1" ht="51" x14ac:dyDescent="0.2">
      <c r="A893" s="97">
        <f t="shared" si="15"/>
        <v>892</v>
      </c>
      <c r="B893" s="191"/>
      <c r="C893" s="191" t="s">
        <v>1652</v>
      </c>
      <c r="D893" s="294" t="s">
        <v>1787</v>
      </c>
      <c r="E893" s="259" t="s">
        <v>7896</v>
      </c>
      <c r="F893" s="265" t="s">
        <v>3754</v>
      </c>
      <c r="G893" s="61"/>
      <c r="H893" s="294"/>
      <c r="I893" s="294"/>
      <c r="J893" s="294" t="s">
        <v>7879</v>
      </c>
      <c r="K893" s="132" t="s">
        <v>2092</v>
      </c>
      <c r="L893" s="132"/>
      <c r="M893" s="294"/>
      <c r="N893" s="294"/>
      <c r="O893" s="294">
        <v>31.2</v>
      </c>
      <c r="P893" s="300"/>
      <c r="Q893" s="292">
        <v>695884.80000000005</v>
      </c>
      <c r="R893" s="292"/>
      <c r="S893" s="292"/>
      <c r="T893" s="292"/>
      <c r="U893" s="292"/>
      <c r="V893" s="292"/>
      <c r="W893" s="292"/>
      <c r="X893" s="294"/>
      <c r="Y893" s="294" t="s">
        <v>1791</v>
      </c>
    </row>
    <row r="894" spans="1:25" s="198" customFormat="1" ht="114.75" x14ac:dyDescent="0.2">
      <c r="A894" s="97">
        <f t="shared" si="15"/>
        <v>893</v>
      </c>
      <c r="B894" s="191"/>
      <c r="C894" s="191" t="s">
        <v>1652</v>
      </c>
      <c r="D894" s="294" t="s">
        <v>1808</v>
      </c>
      <c r="E894" s="259" t="s">
        <v>7896</v>
      </c>
      <c r="F894" s="265" t="s">
        <v>3755</v>
      </c>
      <c r="G894" s="294"/>
      <c r="H894" s="294"/>
      <c r="I894" s="294"/>
      <c r="J894" s="294" t="s">
        <v>7879</v>
      </c>
      <c r="K894" s="271" t="s">
        <v>1809</v>
      </c>
      <c r="L894" s="132"/>
      <c r="M894" s="294"/>
      <c r="N894" s="294"/>
      <c r="O894" s="294">
        <v>63.3</v>
      </c>
      <c r="P894" s="300"/>
      <c r="Q894" s="62">
        <v>298900</v>
      </c>
      <c r="R894" s="292"/>
      <c r="S894" s="292"/>
      <c r="T894" s="292"/>
      <c r="U894" s="292"/>
      <c r="V894" s="292"/>
      <c r="W894" s="292"/>
      <c r="X894" s="294"/>
      <c r="Y894" s="294" t="s">
        <v>1791</v>
      </c>
    </row>
    <row r="895" spans="1:25" s="198" customFormat="1" ht="76.5" x14ac:dyDescent="0.2">
      <c r="A895" s="97">
        <f t="shared" si="15"/>
        <v>894</v>
      </c>
      <c r="B895" s="191"/>
      <c r="C895" s="191" t="s">
        <v>1652</v>
      </c>
      <c r="D895" s="294" t="s">
        <v>3756</v>
      </c>
      <c r="E895" s="259" t="s">
        <v>7896</v>
      </c>
      <c r="F895" s="279" t="s">
        <v>3757</v>
      </c>
      <c r="G895" s="61"/>
      <c r="H895" s="294"/>
      <c r="I895" s="294"/>
      <c r="J895" s="294" t="s">
        <v>7879</v>
      </c>
      <c r="K895" s="279" t="s">
        <v>3821</v>
      </c>
      <c r="L895" s="279"/>
      <c r="M895" s="294"/>
      <c r="N895" s="294"/>
      <c r="O895" s="38">
        <v>96.4</v>
      </c>
      <c r="P895" s="300"/>
      <c r="Q895" s="292">
        <v>298900</v>
      </c>
      <c r="R895" s="292"/>
      <c r="S895" s="292"/>
      <c r="T895" s="292"/>
      <c r="U895" s="292"/>
      <c r="V895" s="292"/>
      <c r="W895" s="292"/>
      <c r="X895" s="294"/>
      <c r="Y895" s="294" t="s">
        <v>1791</v>
      </c>
    </row>
    <row r="896" spans="1:25" s="198" customFormat="1" ht="51" x14ac:dyDescent="0.2">
      <c r="A896" s="97">
        <f t="shared" si="15"/>
        <v>895</v>
      </c>
      <c r="B896" s="191"/>
      <c r="C896" s="191" t="s">
        <v>1652</v>
      </c>
      <c r="D896" s="294" t="s">
        <v>1787</v>
      </c>
      <c r="E896" s="259" t="s">
        <v>7896</v>
      </c>
      <c r="F896" s="279" t="s">
        <v>3758</v>
      </c>
      <c r="G896" s="61" t="s">
        <v>6974</v>
      </c>
      <c r="H896" s="294"/>
      <c r="I896" s="294"/>
      <c r="J896" s="294" t="s">
        <v>7879</v>
      </c>
      <c r="K896" s="279" t="s">
        <v>2312</v>
      </c>
      <c r="L896" s="279"/>
      <c r="M896" s="294" t="s">
        <v>6973</v>
      </c>
      <c r="N896" s="294"/>
      <c r="O896" s="38">
        <v>39.6</v>
      </c>
      <c r="P896" s="300"/>
      <c r="Q896" s="292">
        <v>883238.40000000002</v>
      </c>
      <c r="R896" s="292"/>
      <c r="S896" s="292"/>
      <c r="T896" s="292"/>
      <c r="U896" s="292"/>
      <c r="V896" s="292"/>
      <c r="W896" s="292"/>
      <c r="X896" s="294"/>
      <c r="Y896" s="294" t="s">
        <v>1791</v>
      </c>
    </row>
    <row r="897" spans="1:25" s="198" customFormat="1" ht="51" x14ac:dyDescent="0.2">
      <c r="A897" s="97">
        <f t="shared" si="15"/>
        <v>896</v>
      </c>
      <c r="B897" s="191"/>
      <c r="C897" s="191" t="s">
        <v>1652</v>
      </c>
      <c r="D897" s="294" t="s">
        <v>1787</v>
      </c>
      <c r="E897" s="259" t="s">
        <v>7896</v>
      </c>
      <c r="F897" s="279" t="s">
        <v>3759</v>
      </c>
      <c r="G897" s="61" t="s">
        <v>6972</v>
      </c>
      <c r="H897" s="294"/>
      <c r="I897" s="294"/>
      <c r="J897" s="294" t="s">
        <v>7879</v>
      </c>
      <c r="K897" s="279" t="s">
        <v>2312</v>
      </c>
      <c r="L897" s="279"/>
      <c r="M897" s="294" t="s">
        <v>6971</v>
      </c>
      <c r="N897" s="294"/>
      <c r="O897" s="38">
        <v>40.9</v>
      </c>
      <c r="P897" s="300"/>
      <c r="Q897" s="292">
        <v>912233.6</v>
      </c>
      <c r="R897" s="292"/>
      <c r="S897" s="292"/>
      <c r="T897" s="292"/>
      <c r="U897" s="292"/>
      <c r="V897" s="292"/>
      <c r="W897" s="292"/>
      <c r="X897" s="294"/>
      <c r="Y897" s="294" t="s">
        <v>1791</v>
      </c>
    </row>
    <row r="898" spans="1:25" s="198" customFormat="1" ht="114.75" x14ac:dyDescent="0.2">
      <c r="A898" s="97">
        <f t="shared" si="15"/>
        <v>897</v>
      </c>
      <c r="B898" s="191"/>
      <c r="C898" s="191" t="s">
        <v>1652</v>
      </c>
      <c r="D898" s="294" t="s">
        <v>1808</v>
      </c>
      <c r="E898" s="259" t="s">
        <v>7896</v>
      </c>
      <c r="F898" s="265" t="s">
        <v>3760</v>
      </c>
      <c r="G898" s="61"/>
      <c r="H898" s="294"/>
      <c r="I898" s="294"/>
      <c r="J898" s="294" t="s">
        <v>7879</v>
      </c>
      <c r="K898" s="132" t="s">
        <v>1809</v>
      </c>
      <c r="L898" s="132"/>
      <c r="M898" s="294"/>
      <c r="N898" s="294"/>
      <c r="O898" s="294">
        <v>22</v>
      </c>
      <c r="P898" s="300"/>
      <c r="Q898" s="292">
        <v>33200</v>
      </c>
      <c r="R898" s="292"/>
      <c r="S898" s="292"/>
      <c r="T898" s="292"/>
      <c r="U898" s="292"/>
      <c r="V898" s="292"/>
      <c r="W898" s="292"/>
      <c r="X898" s="294"/>
      <c r="Y898" s="294" t="s">
        <v>1791</v>
      </c>
    </row>
    <row r="899" spans="1:25" s="198" customFormat="1" ht="114.75" x14ac:dyDescent="0.2">
      <c r="A899" s="97">
        <f t="shared" si="15"/>
        <v>898</v>
      </c>
      <c r="B899" s="191"/>
      <c r="C899" s="191" t="s">
        <v>1652</v>
      </c>
      <c r="D899" s="294" t="s">
        <v>1808</v>
      </c>
      <c r="E899" s="259" t="s">
        <v>7896</v>
      </c>
      <c r="F899" s="265" t="s">
        <v>3761</v>
      </c>
      <c r="G899" s="61" t="s">
        <v>8107</v>
      </c>
      <c r="H899" s="294"/>
      <c r="I899" s="294"/>
      <c r="J899" s="294" t="s">
        <v>7879</v>
      </c>
      <c r="K899" s="132" t="s">
        <v>1809</v>
      </c>
      <c r="L899" s="132"/>
      <c r="M899" s="294" t="s">
        <v>8104</v>
      </c>
      <c r="N899" s="294"/>
      <c r="O899" s="294">
        <v>40.6</v>
      </c>
      <c r="P899" s="300"/>
      <c r="Q899" s="292">
        <v>1005417</v>
      </c>
      <c r="R899" s="292"/>
      <c r="S899" s="292"/>
      <c r="T899" s="292"/>
      <c r="U899" s="292"/>
      <c r="V899" s="292"/>
      <c r="W899" s="292"/>
      <c r="X899" s="294"/>
      <c r="Y899" s="294" t="s">
        <v>1791</v>
      </c>
    </row>
    <row r="900" spans="1:25" s="198" customFormat="1" ht="114.75" x14ac:dyDescent="0.2">
      <c r="A900" s="97">
        <f t="shared" si="15"/>
        <v>899</v>
      </c>
      <c r="B900" s="191"/>
      <c r="C900" s="191" t="s">
        <v>1652</v>
      </c>
      <c r="D900" s="294" t="s">
        <v>1808</v>
      </c>
      <c r="E900" s="259" t="s">
        <v>7896</v>
      </c>
      <c r="F900" s="265" t="s">
        <v>3762</v>
      </c>
      <c r="G900" s="61" t="s">
        <v>8108</v>
      </c>
      <c r="H900" s="294"/>
      <c r="I900" s="294"/>
      <c r="J900" s="294" t="s">
        <v>7879</v>
      </c>
      <c r="K900" s="132" t="s">
        <v>1809</v>
      </c>
      <c r="L900" s="132"/>
      <c r="M900" s="294" t="s">
        <v>8105</v>
      </c>
      <c r="N900" s="294"/>
      <c r="O900" s="294">
        <v>22</v>
      </c>
      <c r="P900" s="300"/>
      <c r="Q900" s="292">
        <v>761244.3</v>
      </c>
      <c r="R900" s="292"/>
      <c r="S900" s="292"/>
      <c r="T900" s="292"/>
      <c r="U900" s="292"/>
      <c r="V900" s="292"/>
      <c r="W900" s="292"/>
      <c r="X900" s="294"/>
      <c r="Y900" s="294" t="s">
        <v>1791</v>
      </c>
    </row>
    <row r="901" spans="1:25" s="198" customFormat="1" ht="114.75" x14ac:dyDescent="0.2">
      <c r="A901" s="97">
        <f t="shared" si="15"/>
        <v>900</v>
      </c>
      <c r="B901" s="191"/>
      <c r="C901" s="191" t="s">
        <v>1652</v>
      </c>
      <c r="D901" s="294" t="s">
        <v>1808</v>
      </c>
      <c r="E901" s="259" t="s">
        <v>7896</v>
      </c>
      <c r="F901" s="265" t="s">
        <v>3763</v>
      </c>
      <c r="G901" s="61" t="s">
        <v>8109</v>
      </c>
      <c r="H901" s="294"/>
      <c r="I901" s="294"/>
      <c r="J901" s="294" t="s">
        <v>7879</v>
      </c>
      <c r="K901" s="132" t="s">
        <v>1809</v>
      </c>
      <c r="L901" s="132"/>
      <c r="M901" s="294" t="s">
        <v>8106</v>
      </c>
      <c r="N901" s="294"/>
      <c r="O901" s="294">
        <v>22</v>
      </c>
      <c r="P901" s="300"/>
      <c r="Q901" s="292">
        <v>255451.73</v>
      </c>
      <c r="R901" s="292"/>
      <c r="S901" s="292"/>
      <c r="T901" s="292"/>
      <c r="U901" s="292"/>
      <c r="V901" s="292"/>
      <c r="W901" s="292"/>
      <c r="X901" s="294"/>
      <c r="Y901" s="294" t="s">
        <v>1791</v>
      </c>
    </row>
    <row r="902" spans="1:25" s="198" customFormat="1" ht="51" x14ac:dyDescent="0.2">
      <c r="A902" s="97">
        <f t="shared" si="15"/>
        <v>901</v>
      </c>
      <c r="B902" s="191"/>
      <c r="C902" s="191" t="s">
        <v>1652</v>
      </c>
      <c r="D902" s="294" t="s">
        <v>1787</v>
      </c>
      <c r="E902" s="259" t="s">
        <v>7896</v>
      </c>
      <c r="F902" s="265" t="s">
        <v>3768</v>
      </c>
      <c r="G902" s="61" t="s">
        <v>3770</v>
      </c>
      <c r="H902" s="294"/>
      <c r="I902" s="294"/>
      <c r="J902" s="294" t="s">
        <v>7879</v>
      </c>
      <c r="K902" s="132" t="s">
        <v>3767</v>
      </c>
      <c r="L902" s="132"/>
      <c r="M902" s="294" t="s">
        <v>3769</v>
      </c>
      <c r="N902" s="294"/>
      <c r="O902" s="294">
        <v>42.7</v>
      </c>
      <c r="P902" s="300"/>
      <c r="Q902" s="292">
        <v>609552.99</v>
      </c>
      <c r="R902" s="292"/>
      <c r="S902" s="292"/>
      <c r="T902" s="292"/>
      <c r="U902" s="292"/>
      <c r="V902" s="292"/>
      <c r="W902" s="292"/>
      <c r="X902" s="294"/>
      <c r="Y902" s="294" t="s">
        <v>1791</v>
      </c>
    </row>
    <row r="903" spans="1:25" s="198" customFormat="1" ht="51" x14ac:dyDescent="0.2">
      <c r="A903" s="97">
        <f t="shared" si="15"/>
        <v>902</v>
      </c>
      <c r="B903" s="191"/>
      <c r="C903" s="191" t="s">
        <v>1652</v>
      </c>
      <c r="D903" s="294" t="s">
        <v>1787</v>
      </c>
      <c r="E903" s="259" t="s">
        <v>7896</v>
      </c>
      <c r="F903" s="265" t="s">
        <v>3775</v>
      </c>
      <c r="G903" s="61" t="s">
        <v>3777</v>
      </c>
      <c r="H903" s="294"/>
      <c r="I903" s="294"/>
      <c r="J903" s="294" t="s">
        <v>7879</v>
      </c>
      <c r="K903" s="132" t="s">
        <v>2312</v>
      </c>
      <c r="L903" s="132"/>
      <c r="M903" s="294" t="s">
        <v>3776</v>
      </c>
      <c r="N903" s="294"/>
      <c r="O903" s="294" t="s">
        <v>3774</v>
      </c>
      <c r="P903" s="300"/>
      <c r="Q903" s="292">
        <v>747184</v>
      </c>
      <c r="R903" s="292"/>
      <c r="S903" s="292"/>
      <c r="T903" s="292"/>
      <c r="U903" s="292"/>
      <c r="V903" s="292"/>
      <c r="W903" s="292"/>
      <c r="X903" s="294"/>
      <c r="Y903" s="294" t="s">
        <v>1791</v>
      </c>
    </row>
    <row r="904" spans="1:25" s="198" customFormat="1" ht="56.25" customHeight="1" x14ac:dyDescent="0.2">
      <c r="A904" s="97">
        <f t="shared" si="15"/>
        <v>903</v>
      </c>
      <c r="B904" s="191"/>
      <c r="C904" s="191" t="s">
        <v>1652</v>
      </c>
      <c r="D904" s="294" t="s">
        <v>1808</v>
      </c>
      <c r="E904" s="259" t="s">
        <v>7896</v>
      </c>
      <c r="F904" s="265" t="s">
        <v>3784</v>
      </c>
      <c r="G904" s="61"/>
      <c r="H904" s="294"/>
      <c r="I904" s="294"/>
      <c r="J904" s="294" t="s">
        <v>7879</v>
      </c>
      <c r="K904" s="132" t="s">
        <v>1809</v>
      </c>
      <c r="L904" s="132"/>
      <c r="M904" s="294"/>
      <c r="N904" s="294"/>
      <c r="O904" s="294">
        <v>33.6</v>
      </c>
      <c r="P904" s="300"/>
      <c r="Q904" s="292">
        <v>79000</v>
      </c>
      <c r="R904" s="292"/>
      <c r="S904" s="292"/>
      <c r="T904" s="292"/>
      <c r="U904" s="292"/>
      <c r="V904" s="292"/>
      <c r="W904" s="292"/>
      <c r="X904" s="294"/>
      <c r="Y904" s="294" t="s">
        <v>1791</v>
      </c>
    </row>
    <row r="905" spans="1:25" s="198" customFormat="1" ht="56.25" customHeight="1" x14ac:dyDescent="0.2">
      <c r="A905" s="97">
        <f t="shared" si="15"/>
        <v>904</v>
      </c>
      <c r="B905" s="191"/>
      <c r="C905" s="191" t="s">
        <v>1652</v>
      </c>
      <c r="D905" s="294" t="s">
        <v>1808</v>
      </c>
      <c r="E905" s="259" t="s">
        <v>7896</v>
      </c>
      <c r="F905" s="265" t="s">
        <v>3785</v>
      </c>
      <c r="G905" s="61" t="s">
        <v>8111</v>
      </c>
      <c r="H905" s="294"/>
      <c r="I905" s="294"/>
      <c r="J905" s="294" t="s">
        <v>7879</v>
      </c>
      <c r="K905" s="132" t="s">
        <v>1809</v>
      </c>
      <c r="L905" s="132"/>
      <c r="M905" s="294" t="s">
        <v>8110</v>
      </c>
      <c r="N905" s="294"/>
      <c r="O905" s="294">
        <v>42</v>
      </c>
      <c r="P905" s="300"/>
      <c r="Q905" s="292">
        <v>77500</v>
      </c>
      <c r="R905" s="292"/>
      <c r="S905" s="292"/>
      <c r="T905" s="292"/>
      <c r="U905" s="292"/>
      <c r="V905" s="292"/>
      <c r="W905" s="292"/>
      <c r="X905" s="294"/>
      <c r="Y905" s="294" t="s">
        <v>1791</v>
      </c>
    </row>
    <row r="906" spans="1:25" s="198" customFormat="1" ht="56.25" customHeight="1" x14ac:dyDescent="0.2">
      <c r="A906" s="97">
        <f t="shared" si="15"/>
        <v>905</v>
      </c>
      <c r="B906" s="191"/>
      <c r="C906" s="191" t="s">
        <v>1652</v>
      </c>
      <c r="D906" s="294" t="s">
        <v>1808</v>
      </c>
      <c r="E906" s="259" t="s">
        <v>7896</v>
      </c>
      <c r="F906" s="265" t="s">
        <v>3786</v>
      </c>
      <c r="G906" s="59" t="s">
        <v>8114</v>
      </c>
      <c r="H906" s="294"/>
      <c r="I906" s="294"/>
      <c r="J906" s="294" t="s">
        <v>7879</v>
      </c>
      <c r="K906" s="132" t="s">
        <v>1809</v>
      </c>
      <c r="L906" s="132"/>
      <c r="M906" s="11" t="s">
        <v>8112</v>
      </c>
      <c r="N906" s="294"/>
      <c r="O906" s="294">
        <v>28.3</v>
      </c>
      <c r="P906" s="300"/>
      <c r="Q906" s="292">
        <v>39800</v>
      </c>
      <c r="R906" s="292"/>
      <c r="S906" s="292"/>
      <c r="T906" s="292"/>
      <c r="U906" s="292"/>
      <c r="V906" s="292"/>
      <c r="W906" s="292"/>
      <c r="X906" s="294"/>
      <c r="Y906" s="294" t="s">
        <v>1791</v>
      </c>
    </row>
    <row r="907" spans="1:25" s="198" customFormat="1" ht="56.25" customHeight="1" x14ac:dyDescent="0.2">
      <c r="A907" s="97">
        <f t="shared" si="15"/>
        <v>906</v>
      </c>
      <c r="B907" s="191"/>
      <c r="C907" s="191" t="s">
        <v>1652</v>
      </c>
      <c r="D907" s="294" t="s">
        <v>1808</v>
      </c>
      <c r="E907" s="259" t="s">
        <v>7896</v>
      </c>
      <c r="F907" s="279" t="s">
        <v>3787</v>
      </c>
      <c r="G907" s="258" t="s">
        <v>8115</v>
      </c>
      <c r="H907" s="294"/>
      <c r="I907" s="294"/>
      <c r="J907" s="294" t="s">
        <v>7879</v>
      </c>
      <c r="K907" s="132" t="s">
        <v>1809</v>
      </c>
      <c r="L907" s="132"/>
      <c r="M907" s="11" t="s">
        <v>8113</v>
      </c>
      <c r="N907" s="294"/>
      <c r="O907" s="294">
        <v>28.3</v>
      </c>
      <c r="P907" s="300"/>
      <c r="Q907" s="292">
        <v>39800</v>
      </c>
      <c r="R907" s="292"/>
      <c r="S907" s="292"/>
      <c r="T907" s="292"/>
      <c r="U907" s="292"/>
      <c r="V907" s="292"/>
      <c r="W907" s="292"/>
      <c r="X907" s="294"/>
      <c r="Y907" s="294" t="s">
        <v>1791</v>
      </c>
    </row>
    <row r="908" spans="1:25" s="198" customFormat="1" ht="56.25" customHeight="1" x14ac:dyDescent="0.2">
      <c r="A908" s="97">
        <f t="shared" si="15"/>
        <v>907</v>
      </c>
      <c r="B908" s="191"/>
      <c r="C908" s="191" t="s">
        <v>1652</v>
      </c>
      <c r="D908" s="294" t="s">
        <v>1787</v>
      </c>
      <c r="E908" s="259" t="s">
        <v>7896</v>
      </c>
      <c r="F908" s="279" t="s">
        <v>3788</v>
      </c>
      <c r="G908" s="61" t="s">
        <v>3790</v>
      </c>
      <c r="H908" s="294"/>
      <c r="I908" s="294"/>
      <c r="J908" s="294" t="s">
        <v>7879</v>
      </c>
      <c r="K908" s="132" t="s">
        <v>2312</v>
      </c>
      <c r="L908" s="132"/>
      <c r="M908" s="294" t="s">
        <v>3789</v>
      </c>
      <c r="N908" s="294"/>
      <c r="O908" s="294">
        <v>23</v>
      </c>
      <c r="P908" s="300"/>
      <c r="Q908" s="292">
        <v>512992</v>
      </c>
      <c r="R908" s="292"/>
      <c r="S908" s="292"/>
      <c r="T908" s="292"/>
      <c r="U908" s="292"/>
      <c r="V908" s="292"/>
      <c r="W908" s="292"/>
      <c r="X908" s="294"/>
      <c r="Y908" s="294" t="s">
        <v>1791</v>
      </c>
    </row>
    <row r="909" spans="1:25" s="198" customFormat="1" ht="56.25" customHeight="1" x14ac:dyDescent="0.2">
      <c r="A909" s="97">
        <f t="shared" si="15"/>
        <v>908</v>
      </c>
      <c r="B909" s="191"/>
      <c r="C909" s="191" t="s">
        <v>1652</v>
      </c>
      <c r="D909" s="294" t="s">
        <v>1787</v>
      </c>
      <c r="E909" s="259" t="s">
        <v>7896</v>
      </c>
      <c r="F909" s="279" t="s">
        <v>3791</v>
      </c>
      <c r="G909" s="61" t="s">
        <v>8117</v>
      </c>
      <c r="H909" s="294"/>
      <c r="I909" s="294"/>
      <c r="J909" s="294" t="s">
        <v>7879</v>
      </c>
      <c r="K909" s="132" t="s">
        <v>2312</v>
      </c>
      <c r="L909" s="132"/>
      <c r="M909" s="294" t="s">
        <v>8116</v>
      </c>
      <c r="N909" s="294"/>
      <c r="O909" s="294">
        <v>23</v>
      </c>
      <c r="P909" s="300"/>
      <c r="Q909" s="292">
        <v>512992</v>
      </c>
      <c r="R909" s="292"/>
      <c r="S909" s="292"/>
      <c r="T909" s="292"/>
      <c r="U909" s="292"/>
      <c r="V909" s="292"/>
      <c r="W909" s="292"/>
      <c r="X909" s="294"/>
      <c r="Y909" s="294" t="s">
        <v>1791</v>
      </c>
    </row>
    <row r="910" spans="1:25" s="198" customFormat="1" ht="56.25" customHeight="1" x14ac:dyDescent="0.2">
      <c r="A910" s="97">
        <f t="shared" si="15"/>
        <v>909</v>
      </c>
      <c r="B910" s="191"/>
      <c r="C910" s="191" t="s">
        <v>1652</v>
      </c>
      <c r="D910" s="294" t="s">
        <v>1808</v>
      </c>
      <c r="E910" s="259" t="s">
        <v>7896</v>
      </c>
      <c r="F910" s="279" t="s">
        <v>3792</v>
      </c>
      <c r="G910" s="61" t="s">
        <v>8119</v>
      </c>
      <c r="H910" s="294"/>
      <c r="I910" s="294"/>
      <c r="J910" s="294" t="s">
        <v>7879</v>
      </c>
      <c r="K910" s="132" t="s">
        <v>1809</v>
      </c>
      <c r="L910" s="132"/>
      <c r="M910" s="294" t="s">
        <v>8118</v>
      </c>
      <c r="N910" s="294"/>
      <c r="O910" s="294">
        <v>32.200000000000003</v>
      </c>
      <c r="P910" s="300"/>
      <c r="Q910" s="292">
        <v>252600</v>
      </c>
      <c r="R910" s="292"/>
      <c r="S910" s="292"/>
      <c r="T910" s="292"/>
      <c r="U910" s="292"/>
      <c r="V910" s="292"/>
      <c r="W910" s="292"/>
      <c r="X910" s="294"/>
      <c r="Y910" s="294" t="s">
        <v>1791</v>
      </c>
    </row>
    <row r="911" spans="1:25" s="198" customFormat="1" ht="56.25" customHeight="1" x14ac:dyDescent="0.25">
      <c r="A911" s="97">
        <f t="shared" si="15"/>
        <v>910</v>
      </c>
      <c r="B911" s="294"/>
      <c r="C911" s="191" t="s">
        <v>1652</v>
      </c>
      <c r="D911" s="294" t="s">
        <v>1787</v>
      </c>
      <c r="E911" s="259" t="s">
        <v>7896</v>
      </c>
      <c r="F911" s="265" t="s">
        <v>6854</v>
      </c>
      <c r="G911" s="294" t="s">
        <v>6856</v>
      </c>
      <c r="H911" s="292"/>
      <c r="I911" s="294"/>
      <c r="J911" s="294" t="s">
        <v>7879</v>
      </c>
      <c r="K911" s="279" t="s">
        <v>6853</v>
      </c>
      <c r="L911" s="294"/>
      <c r="M911" s="294" t="s">
        <v>6855</v>
      </c>
      <c r="N911" s="294"/>
      <c r="O911" s="294">
        <v>63.7</v>
      </c>
      <c r="P911" s="294"/>
      <c r="Q911" s="292">
        <v>8095208.1200000001</v>
      </c>
      <c r="R911" s="294"/>
      <c r="S911" s="294"/>
      <c r="T911" s="294"/>
      <c r="U911" s="294"/>
      <c r="V911" s="294"/>
      <c r="W911" s="294"/>
      <c r="X911" s="294"/>
      <c r="Y911" s="294" t="s">
        <v>1807</v>
      </c>
    </row>
    <row r="912" spans="1:25" s="198" customFormat="1" ht="56.25" customHeight="1" x14ac:dyDescent="0.25">
      <c r="A912" s="97">
        <f t="shared" si="15"/>
        <v>911</v>
      </c>
      <c r="B912" s="294"/>
      <c r="C912" s="191" t="s">
        <v>1652</v>
      </c>
      <c r="D912" s="294" t="s">
        <v>1787</v>
      </c>
      <c r="E912" s="259" t="s">
        <v>7896</v>
      </c>
      <c r="F912" s="265" t="s">
        <v>6859</v>
      </c>
      <c r="G912" s="294" t="s">
        <v>6857</v>
      </c>
      <c r="H912" s="59"/>
      <c r="I912" s="294"/>
      <c r="J912" s="294" t="s">
        <v>7879</v>
      </c>
      <c r="K912" s="132" t="s">
        <v>6858</v>
      </c>
      <c r="L912" s="294"/>
      <c r="M912" s="294" t="s">
        <v>6860</v>
      </c>
      <c r="N912" s="294"/>
      <c r="O912" s="294">
        <v>64.099999999999994</v>
      </c>
      <c r="P912" s="294"/>
      <c r="Q912" s="292">
        <v>8146041.4500000002</v>
      </c>
      <c r="R912" s="294"/>
      <c r="S912" s="294"/>
      <c r="T912" s="294"/>
      <c r="U912" s="294"/>
      <c r="V912" s="294"/>
      <c r="W912" s="294"/>
      <c r="X912" s="294"/>
      <c r="Y912" s="294" t="s">
        <v>1807</v>
      </c>
    </row>
    <row r="913" spans="1:25" s="198" customFormat="1" ht="56.25" customHeight="1" x14ac:dyDescent="0.25">
      <c r="A913" s="97">
        <f t="shared" si="15"/>
        <v>912</v>
      </c>
      <c r="B913" s="294"/>
      <c r="C913" s="191" t="s">
        <v>1652</v>
      </c>
      <c r="D913" s="294" t="s">
        <v>1787</v>
      </c>
      <c r="E913" s="259" t="s">
        <v>7896</v>
      </c>
      <c r="F913" s="265" t="s">
        <v>6888</v>
      </c>
      <c r="G913" s="294" t="s">
        <v>6890</v>
      </c>
      <c r="H913" s="59"/>
      <c r="I913" s="294"/>
      <c r="J913" s="294" t="s">
        <v>7879</v>
      </c>
      <c r="K913" s="132" t="s">
        <v>6884</v>
      </c>
      <c r="L913" s="294"/>
      <c r="M913" s="294" t="s">
        <v>6889</v>
      </c>
      <c r="N913" s="294"/>
      <c r="O913" s="294">
        <v>30.2</v>
      </c>
      <c r="P913" s="294"/>
      <c r="Q913" s="292">
        <v>914352.98</v>
      </c>
      <c r="R913" s="59"/>
      <c r="S913" s="294"/>
      <c r="T913" s="294"/>
      <c r="U913" s="294"/>
      <c r="V913" s="294"/>
      <c r="W913" s="294"/>
      <c r="X913" s="294"/>
      <c r="Y913" s="294" t="s">
        <v>1791</v>
      </c>
    </row>
    <row r="914" spans="1:25" s="198" customFormat="1" ht="56.25" customHeight="1" x14ac:dyDescent="0.25">
      <c r="A914" s="97">
        <f t="shared" si="15"/>
        <v>913</v>
      </c>
      <c r="B914" s="294"/>
      <c r="C914" s="191" t="s">
        <v>1652</v>
      </c>
      <c r="D914" s="294" t="s">
        <v>1787</v>
      </c>
      <c r="E914" s="259" t="s">
        <v>7896</v>
      </c>
      <c r="F914" s="265" t="s">
        <v>6905</v>
      </c>
      <c r="G914" s="294" t="s">
        <v>6906</v>
      </c>
      <c r="H914" s="59"/>
      <c r="I914" s="294"/>
      <c r="J914" s="294" t="s">
        <v>7879</v>
      </c>
      <c r="K914" s="132" t="s">
        <v>6908</v>
      </c>
      <c r="L914" s="294"/>
      <c r="M914" s="294" t="s">
        <v>6907</v>
      </c>
      <c r="N914" s="294"/>
      <c r="O914" s="294">
        <v>42.5</v>
      </c>
      <c r="P914" s="294"/>
      <c r="Q914" s="292">
        <v>3624400</v>
      </c>
      <c r="R914" s="59"/>
      <c r="S914" s="294"/>
      <c r="T914" s="294"/>
      <c r="U914" s="294"/>
      <c r="V914" s="294"/>
      <c r="W914" s="294"/>
      <c r="X914" s="294"/>
      <c r="Y914" s="294" t="s">
        <v>1807</v>
      </c>
    </row>
    <row r="915" spans="1:25" s="198" customFormat="1" ht="56.25" customHeight="1" x14ac:dyDescent="0.25">
      <c r="A915" s="97">
        <f t="shared" si="15"/>
        <v>914</v>
      </c>
      <c r="B915" s="294"/>
      <c r="C915" s="191" t="s">
        <v>1652</v>
      </c>
      <c r="D915" s="294" t="s">
        <v>1787</v>
      </c>
      <c r="E915" s="259" t="s">
        <v>7896</v>
      </c>
      <c r="F915" s="265" t="s">
        <v>6919</v>
      </c>
      <c r="G915" s="294" t="s">
        <v>6921</v>
      </c>
      <c r="H915" s="59"/>
      <c r="I915" s="294"/>
      <c r="J915" s="294" t="s">
        <v>7879</v>
      </c>
      <c r="K915" s="202" t="s">
        <v>6925</v>
      </c>
      <c r="L915" s="294"/>
      <c r="M915" s="294" t="s">
        <v>6923</v>
      </c>
      <c r="N915" s="294"/>
      <c r="O915" s="294">
        <v>16.2</v>
      </c>
      <c r="P915" s="294"/>
      <c r="Q915" s="292">
        <v>327076.09000000003</v>
      </c>
      <c r="R915" s="59"/>
      <c r="S915" s="294"/>
      <c r="T915" s="294"/>
      <c r="U915" s="294"/>
      <c r="V915" s="294"/>
      <c r="W915" s="294"/>
      <c r="X915" s="294"/>
      <c r="Y915" s="294" t="s">
        <v>1791</v>
      </c>
    </row>
    <row r="916" spans="1:25" s="198" customFormat="1" ht="56.25" customHeight="1" x14ac:dyDescent="0.25">
      <c r="A916" s="97">
        <f t="shared" si="15"/>
        <v>915</v>
      </c>
      <c r="B916" s="294"/>
      <c r="C916" s="191" t="s">
        <v>1652</v>
      </c>
      <c r="D916" s="294" t="s">
        <v>1787</v>
      </c>
      <c r="E916" s="259" t="s">
        <v>7896</v>
      </c>
      <c r="F916" s="265" t="s">
        <v>6920</v>
      </c>
      <c r="G916" s="294" t="s">
        <v>6922</v>
      </c>
      <c r="H916" s="59"/>
      <c r="I916" s="294"/>
      <c r="J916" s="294" t="s">
        <v>7879</v>
      </c>
      <c r="K916" s="202" t="s">
        <v>6925</v>
      </c>
      <c r="L916" s="294"/>
      <c r="M916" s="294" t="s">
        <v>6924</v>
      </c>
      <c r="N916" s="294"/>
      <c r="O916" s="294">
        <v>11.2</v>
      </c>
      <c r="P916" s="294"/>
      <c r="Q916" s="292">
        <v>226126.68</v>
      </c>
      <c r="R916" s="59"/>
      <c r="S916" s="294"/>
      <c r="T916" s="294"/>
      <c r="U916" s="294"/>
      <c r="V916" s="294"/>
      <c r="W916" s="294"/>
      <c r="X916" s="294"/>
      <c r="Y916" s="294" t="s">
        <v>1791</v>
      </c>
    </row>
    <row r="917" spans="1:25" s="198" customFormat="1" ht="56.25" customHeight="1" x14ac:dyDescent="0.25">
      <c r="A917" s="97">
        <f t="shared" ref="A917:A968" si="16">A916+1</f>
        <v>916</v>
      </c>
      <c r="B917" s="294"/>
      <c r="C917" s="191" t="s">
        <v>1652</v>
      </c>
      <c r="D917" s="294" t="s">
        <v>1787</v>
      </c>
      <c r="E917" s="259" t="s">
        <v>7896</v>
      </c>
      <c r="F917" s="208" t="s">
        <v>6949</v>
      </c>
      <c r="G917" s="259" t="s">
        <v>6927</v>
      </c>
      <c r="H917" s="59"/>
      <c r="I917" s="294"/>
      <c r="J917" s="294" t="s">
        <v>7879</v>
      </c>
      <c r="K917" s="202" t="s">
        <v>6948</v>
      </c>
      <c r="L917" s="294"/>
      <c r="M917" s="205" t="s">
        <v>6937</v>
      </c>
      <c r="N917" s="294"/>
      <c r="O917" s="206">
        <v>22</v>
      </c>
      <c r="P917" s="294"/>
      <c r="Q917" s="207">
        <v>300496.71000000002</v>
      </c>
      <c r="R917" s="59"/>
      <c r="S917" s="294"/>
      <c r="T917" s="294"/>
      <c r="U917" s="294"/>
      <c r="V917" s="294"/>
      <c r="W917" s="294"/>
      <c r="X917" s="294"/>
      <c r="Y917" s="294" t="s">
        <v>1791</v>
      </c>
    </row>
    <row r="918" spans="1:25" s="198" customFormat="1" ht="56.25" customHeight="1" x14ac:dyDescent="0.25">
      <c r="A918" s="97">
        <f t="shared" si="16"/>
        <v>917</v>
      </c>
      <c r="B918" s="294"/>
      <c r="C918" s="191" t="s">
        <v>1652</v>
      </c>
      <c r="D918" s="294" t="s">
        <v>1787</v>
      </c>
      <c r="E918" s="259" t="s">
        <v>7896</v>
      </c>
      <c r="F918" s="208" t="s">
        <v>6950</v>
      </c>
      <c r="G918" s="259" t="s">
        <v>6928</v>
      </c>
      <c r="H918" s="59"/>
      <c r="I918" s="294"/>
      <c r="J918" s="294" t="s">
        <v>7879</v>
      </c>
      <c r="K918" s="202" t="s">
        <v>6948</v>
      </c>
      <c r="L918" s="294"/>
      <c r="M918" s="205" t="s">
        <v>6938</v>
      </c>
      <c r="N918" s="294"/>
      <c r="O918" s="206">
        <v>43.1</v>
      </c>
      <c r="P918" s="294"/>
      <c r="Q918" s="207">
        <v>99247.76</v>
      </c>
      <c r="R918" s="59"/>
      <c r="S918" s="294"/>
      <c r="T918" s="294"/>
      <c r="U918" s="294"/>
      <c r="V918" s="294"/>
      <c r="W918" s="294"/>
      <c r="X918" s="294"/>
      <c r="Y918" s="294" t="s">
        <v>1791</v>
      </c>
    </row>
    <row r="919" spans="1:25" s="198" customFormat="1" ht="56.25" customHeight="1" x14ac:dyDescent="0.25">
      <c r="A919" s="97">
        <f t="shared" si="16"/>
        <v>918</v>
      </c>
      <c r="B919" s="294"/>
      <c r="C919" s="191" t="s">
        <v>1652</v>
      </c>
      <c r="D919" s="294" t="s">
        <v>1787</v>
      </c>
      <c r="E919" s="259" t="s">
        <v>7896</v>
      </c>
      <c r="F919" s="208" t="s">
        <v>6951</v>
      </c>
      <c r="G919" s="259" t="s">
        <v>6929</v>
      </c>
      <c r="H919" s="59"/>
      <c r="I919" s="294"/>
      <c r="J919" s="294" t="s">
        <v>7879</v>
      </c>
      <c r="K919" s="202" t="s">
        <v>6948</v>
      </c>
      <c r="L919" s="294"/>
      <c r="M919" s="205" t="s">
        <v>6939</v>
      </c>
      <c r="N919" s="294"/>
      <c r="O919" s="206">
        <v>42.9</v>
      </c>
      <c r="P919" s="294"/>
      <c r="Q919" s="207">
        <v>98787.22</v>
      </c>
      <c r="R919" s="59"/>
      <c r="S919" s="294"/>
      <c r="T919" s="294"/>
      <c r="U919" s="294"/>
      <c r="V919" s="294"/>
      <c r="W919" s="294"/>
      <c r="X919" s="294"/>
      <c r="Y919" s="294" t="s">
        <v>1791</v>
      </c>
    </row>
    <row r="920" spans="1:25" s="198" customFormat="1" ht="56.25" customHeight="1" x14ac:dyDescent="0.25">
      <c r="A920" s="97">
        <f t="shared" si="16"/>
        <v>919</v>
      </c>
      <c r="B920" s="294"/>
      <c r="C920" s="191" t="s">
        <v>1652</v>
      </c>
      <c r="D920" s="294" t="s">
        <v>1787</v>
      </c>
      <c r="E920" s="259" t="s">
        <v>7896</v>
      </c>
      <c r="F920" s="208" t="s">
        <v>6952</v>
      </c>
      <c r="G920" s="259" t="s">
        <v>6930</v>
      </c>
      <c r="H920" s="59"/>
      <c r="I920" s="294"/>
      <c r="J920" s="294" t="s">
        <v>7879</v>
      </c>
      <c r="K920" s="202" t="s">
        <v>6948</v>
      </c>
      <c r="L920" s="294"/>
      <c r="M920" s="205" t="s">
        <v>6940</v>
      </c>
      <c r="N920" s="294"/>
      <c r="O920" s="206">
        <v>18.600000000000001</v>
      </c>
      <c r="P920" s="294"/>
      <c r="Q920" s="207">
        <v>444080.14</v>
      </c>
      <c r="R920" s="59"/>
      <c r="S920" s="294"/>
      <c r="T920" s="294"/>
      <c r="U920" s="294"/>
      <c r="V920" s="294"/>
      <c r="W920" s="294"/>
      <c r="X920" s="294"/>
      <c r="Y920" s="294" t="s">
        <v>1791</v>
      </c>
    </row>
    <row r="921" spans="1:25" s="198" customFormat="1" ht="56.25" customHeight="1" x14ac:dyDescent="0.25">
      <c r="A921" s="97">
        <f t="shared" si="16"/>
        <v>920</v>
      </c>
      <c r="B921" s="294"/>
      <c r="C921" s="191" t="s">
        <v>1652</v>
      </c>
      <c r="D921" s="294" t="s">
        <v>1787</v>
      </c>
      <c r="E921" s="259" t="s">
        <v>7896</v>
      </c>
      <c r="F921" s="208" t="s">
        <v>6953</v>
      </c>
      <c r="G921" s="259" t="s">
        <v>6931</v>
      </c>
      <c r="H921" s="59"/>
      <c r="I921" s="294"/>
      <c r="J921" s="294" t="s">
        <v>7879</v>
      </c>
      <c r="K921" s="202" t="s">
        <v>6948</v>
      </c>
      <c r="L921" s="294"/>
      <c r="M921" s="205" t="s">
        <v>6941</v>
      </c>
      <c r="N921" s="294"/>
      <c r="O921" s="206">
        <v>37</v>
      </c>
      <c r="P921" s="294"/>
      <c r="Q921" s="207">
        <v>586135.82999999996</v>
      </c>
      <c r="R921" s="59"/>
      <c r="S921" s="294"/>
      <c r="T921" s="294"/>
      <c r="U921" s="294"/>
      <c r="V921" s="294"/>
      <c r="W921" s="294"/>
      <c r="X921" s="294"/>
      <c r="Y921" s="294" t="s">
        <v>1791</v>
      </c>
    </row>
    <row r="922" spans="1:25" s="198" customFormat="1" ht="56.25" customHeight="1" x14ac:dyDescent="0.25">
      <c r="A922" s="97">
        <f t="shared" si="16"/>
        <v>921</v>
      </c>
      <c r="B922" s="294"/>
      <c r="C922" s="191" t="s">
        <v>1652</v>
      </c>
      <c r="D922" s="294" t="s">
        <v>1787</v>
      </c>
      <c r="E922" s="259" t="s">
        <v>7896</v>
      </c>
      <c r="F922" s="208" t="s">
        <v>6954</v>
      </c>
      <c r="G922" s="259" t="s">
        <v>6932</v>
      </c>
      <c r="H922" s="59"/>
      <c r="I922" s="294"/>
      <c r="J922" s="294" t="s">
        <v>7879</v>
      </c>
      <c r="K922" s="202" t="s">
        <v>6948</v>
      </c>
      <c r="L922" s="294"/>
      <c r="M922" s="205" t="s">
        <v>6942</v>
      </c>
      <c r="N922" s="294"/>
      <c r="O922" s="206">
        <v>19.3</v>
      </c>
      <c r="P922" s="294"/>
      <c r="Q922" s="207">
        <v>696263.91</v>
      </c>
      <c r="R922" s="59"/>
      <c r="S922" s="294"/>
      <c r="T922" s="294"/>
      <c r="U922" s="294"/>
      <c r="V922" s="294"/>
      <c r="W922" s="294"/>
      <c r="X922" s="294"/>
      <c r="Y922" s="294" t="s">
        <v>1791</v>
      </c>
    </row>
    <row r="923" spans="1:25" s="198" customFormat="1" ht="56.25" customHeight="1" x14ac:dyDescent="0.25">
      <c r="A923" s="97">
        <f t="shared" si="16"/>
        <v>922</v>
      </c>
      <c r="B923" s="294"/>
      <c r="C923" s="191" t="s">
        <v>1652</v>
      </c>
      <c r="D923" s="294" t="s">
        <v>1787</v>
      </c>
      <c r="E923" s="259" t="s">
        <v>7896</v>
      </c>
      <c r="F923" s="208" t="s">
        <v>6955</v>
      </c>
      <c r="G923" s="259" t="s">
        <v>6933</v>
      </c>
      <c r="H923" s="59"/>
      <c r="I923" s="294"/>
      <c r="J923" s="294" t="s">
        <v>7879</v>
      </c>
      <c r="K923" s="202" t="s">
        <v>6948</v>
      </c>
      <c r="L923" s="294"/>
      <c r="M923" s="205" t="s">
        <v>6943</v>
      </c>
      <c r="N923" s="294"/>
      <c r="O923" s="206">
        <v>18.100000000000001</v>
      </c>
      <c r="P923" s="294"/>
      <c r="Q923" s="207">
        <v>652972.89</v>
      </c>
      <c r="R923" s="59"/>
      <c r="S923" s="294"/>
      <c r="T923" s="294"/>
      <c r="U923" s="294"/>
      <c r="V923" s="294"/>
      <c r="W923" s="294"/>
      <c r="X923" s="294"/>
      <c r="Y923" s="294" t="s">
        <v>1791</v>
      </c>
    </row>
    <row r="924" spans="1:25" s="198" customFormat="1" ht="56.25" customHeight="1" x14ac:dyDescent="0.25">
      <c r="A924" s="97">
        <f t="shared" si="16"/>
        <v>923</v>
      </c>
      <c r="B924" s="294"/>
      <c r="C924" s="191" t="s">
        <v>1652</v>
      </c>
      <c r="D924" s="294" t="s">
        <v>1787</v>
      </c>
      <c r="E924" s="259" t="s">
        <v>7896</v>
      </c>
      <c r="F924" s="208" t="s">
        <v>6956</v>
      </c>
      <c r="G924" s="259" t="s">
        <v>6934</v>
      </c>
      <c r="H924" s="59"/>
      <c r="I924" s="294"/>
      <c r="J924" s="294" t="s">
        <v>7879</v>
      </c>
      <c r="K924" s="202" t="s">
        <v>6948</v>
      </c>
      <c r="L924" s="294"/>
      <c r="M924" s="205" t="s">
        <v>6944</v>
      </c>
      <c r="N924" s="294"/>
      <c r="O924" s="206">
        <v>18.2</v>
      </c>
      <c r="P924" s="294"/>
      <c r="Q924" s="207">
        <v>656580.47</v>
      </c>
      <c r="R924" s="59"/>
      <c r="S924" s="294"/>
      <c r="T924" s="294"/>
      <c r="U924" s="294"/>
      <c r="V924" s="294"/>
      <c r="W924" s="294"/>
      <c r="X924" s="294"/>
      <c r="Y924" s="294" t="s">
        <v>1791</v>
      </c>
    </row>
    <row r="925" spans="1:25" s="198" customFormat="1" ht="56.25" customHeight="1" x14ac:dyDescent="0.25">
      <c r="A925" s="97">
        <f t="shared" si="16"/>
        <v>924</v>
      </c>
      <c r="B925" s="294"/>
      <c r="C925" s="191" t="s">
        <v>1652</v>
      </c>
      <c r="D925" s="294" t="s">
        <v>1787</v>
      </c>
      <c r="E925" s="259" t="s">
        <v>7896</v>
      </c>
      <c r="F925" s="208" t="s">
        <v>6957</v>
      </c>
      <c r="G925" s="259" t="s">
        <v>6935</v>
      </c>
      <c r="H925" s="59"/>
      <c r="I925" s="294"/>
      <c r="J925" s="294" t="s">
        <v>7879</v>
      </c>
      <c r="K925" s="202" t="s">
        <v>6948</v>
      </c>
      <c r="L925" s="294"/>
      <c r="M925" s="205" t="s">
        <v>6945</v>
      </c>
      <c r="N925" s="294"/>
      <c r="O925" s="206">
        <v>14.6</v>
      </c>
      <c r="P925" s="294"/>
      <c r="Q925" s="207">
        <v>32421.7</v>
      </c>
      <c r="R925" s="59"/>
      <c r="S925" s="294"/>
      <c r="T925" s="294"/>
      <c r="U925" s="294"/>
      <c r="V925" s="294"/>
      <c r="W925" s="294"/>
      <c r="X925" s="294"/>
      <c r="Y925" s="294" t="s">
        <v>1791</v>
      </c>
    </row>
    <row r="926" spans="1:25" s="198" customFormat="1" ht="56.25" customHeight="1" x14ac:dyDescent="0.25">
      <c r="A926" s="97">
        <f t="shared" si="16"/>
        <v>925</v>
      </c>
      <c r="B926" s="294"/>
      <c r="C926" s="191" t="s">
        <v>1652</v>
      </c>
      <c r="D926" s="294" t="s">
        <v>1787</v>
      </c>
      <c r="E926" s="259" t="s">
        <v>7896</v>
      </c>
      <c r="F926" s="208" t="s">
        <v>6958</v>
      </c>
      <c r="G926" s="259" t="s">
        <v>6936</v>
      </c>
      <c r="H926" s="59"/>
      <c r="I926" s="294"/>
      <c r="J926" s="294" t="s">
        <v>7879</v>
      </c>
      <c r="K926" s="202" t="s">
        <v>6948</v>
      </c>
      <c r="L926" s="294"/>
      <c r="M926" s="205" t="s">
        <v>6946</v>
      </c>
      <c r="N926" s="294"/>
      <c r="O926" s="206">
        <v>13</v>
      </c>
      <c r="P926" s="294"/>
      <c r="Q926" s="207">
        <v>28868.639999999999</v>
      </c>
      <c r="R926" s="59"/>
      <c r="S926" s="294"/>
      <c r="T926" s="294"/>
      <c r="U926" s="294"/>
      <c r="V926" s="294"/>
      <c r="W926" s="294"/>
      <c r="X926" s="294"/>
      <c r="Y926" s="294" t="s">
        <v>1791</v>
      </c>
    </row>
    <row r="927" spans="1:25" s="198" customFormat="1" ht="56.25" customHeight="1" x14ac:dyDescent="0.25">
      <c r="A927" s="97">
        <f t="shared" si="16"/>
        <v>926</v>
      </c>
      <c r="B927" s="294"/>
      <c r="C927" s="191" t="s">
        <v>1652</v>
      </c>
      <c r="D927" s="294" t="s">
        <v>1787</v>
      </c>
      <c r="E927" s="259" t="s">
        <v>7896</v>
      </c>
      <c r="F927" s="265" t="s">
        <v>7546</v>
      </c>
      <c r="G927" s="294" t="s">
        <v>7102</v>
      </c>
      <c r="H927" s="304"/>
      <c r="I927" s="294"/>
      <c r="J927" s="294" t="s">
        <v>7879</v>
      </c>
      <c r="K927" s="202" t="s">
        <v>7104</v>
      </c>
      <c r="L927" s="294"/>
      <c r="M927" s="294" t="s">
        <v>7103</v>
      </c>
      <c r="N927" s="294"/>
      <c r="O927" s="294">
        <v>28.9</v>
      </c>
      <c r="P927" s="294"/>
      <c r="Q927" s="292">
        <v>2561991.5299999998</v>
      </c>
      <c r="R927" s="294"/>
      <c r="S927" s="294"/>
      <c r="T927" s="294"/>
      <c r="U927" s="294"/>
      <c r="V927" s="294"/>
      <c r="W927" s="294"/>
      <c r="X927" s="294"/>
      <c r="Y927" s="294" t="s">
        <v>1807</v>
      </c>
    </row>
    <row r="928" spans="1:25" s="198" customFormat="1" ht="56.25" customHeight="1" x14ac:dyDescent="0.25">
      <c r="A928" s="97">
        <f t="shared" si="16"/>
        <v>927</v>
      </c>
      <c r="B928" s="294"/>
      <c r="C928" s="191" t="s">
        <v>1652</v>
      </c>
      <c r="D928" s="294" t="s">
        <v>1787</v>
      </c>
      <c r="E928" s="259" t="s">
        <v>7896</v>
      </c>
      <c r="F928" s="208" t="s">
        <v>7140</v>
      </c>
      <c r="G928" s="259" t="s">
        <v>7115</v>
      </c>
      <c r="H928" s="304"/>
      <c r="I928" s="294"/>
      <c r="J928" s="294" t="s">
        <v>7879</v>
      </c>
      <c r="K928" s="202" t="s">
        <v>7142</v>
      </c>
      <c r="L928" s="294"/>
      <c r="M928" s="205" t="s">
        <v>7144</v>
      </c>
      <c r="N928" s="294"/>
      <c r="O928" s="206">
        <v>12.4</v>
      </c>
      <c r="P928" s="294"/>
      <c r="Q928" s="207">
        <v>800000</v>
      </c>
      <c r="R928" s="294"/>
      <c r="S928" s="294"/>
      <c r="T928" s="294"/>
      <c r="U928" s="294"/>
      <c r="V928" s="294"/>
      <c r="W928" s="294"/>
      <c r="X928" s="294"/>
      <c r="Y928" s="294" t="s">
        <v>1807</v>
      </c>
    </row>
    <row r="929" spans="1:25" s="198" customFormat="1" ht="56.25" customHeight="1" x14ac:dyDescent="0.25">
      <c r="A929" s="97">
        <f t="shared" si="16"/>
        <v>928</v>
      </c>
      <c r="B929" s="294"/>
      <c r="C929" s="191" t="s">
        <v>1652</v>
      </c>
      <c r="D929" s="294" t="s">
        <v>1787</v>
      </c>
      <c r="E929" s="259" t="s">
        <v>7896</v>
      </c>
      <c r="F929" s="208" t="s">
        <v>7133</v>
      </c>
      <c r="G929" s="259" t="s">
        <v>7120</v>
      </c>
      <c r="H929" s="304"/>
      <c r="I929" s="294"/>
      <c r="J929" s="294" t="s">
        <v>7879</v>
      </c>
      <c r="K929" s="202" t="s">
        <v>7142</v>
      </c>
      <c r="L929" s="294"/>
      <c r="M929" s="205" t="s">
        <v>7149</v>
      </c>
      <c r="N929" s="294"/>
      <c r="O929" s="206">
        <v>29</v>
      </c>
      <c r="P929" s="294"/>
      <c r="Q929" s="207">
        <v>986551</v>
      </c>
      <c r="R929" s="294"/>
      <c r="S929" s="294"/>
      <c r="T929" s="294"/>
      <c r="U929" s="294"/>
      <c r="V929" s="294"/>
      <c r="W929" s="294"/>
      <c r="X929" s="294"/>
      <c r="Y929" s="294" t="s">
        <v>1807</v>
      </c>
    </row>
    <row r="930" spans="1:25" s="198" customFormat="1" ht="56.25" customHeight="1" x14ac:dyDescent="0.25">
      <c r="A930" s="97">
        <f t="shared" si="16"/>
        <v>929</v>
      </c>
      <c r="B930" s="294"/>
      <c r="C930" s="191" t="s">
        <v>1652</v>
      </c>
      <c r="D930" s="294" t="s">
        <v>1787</v>
      </c>
      <c r="E930" s="259" t="s">
        <v>7896</v>
      </c>
      <c r="F930" s="208" t="s">
        <v>7135</v>
      </c>
      <c r="G930" s="259" t="s">
        <v>7124</v>
      </c>
      <c r="H930" s="304"/>
      <c r="I930" s="294"/>
      <c r="J930" s="294" t="s">
        <v>7879</v>
      </c>
      <c r="K930" s="202" t="s">
        <v>7142</v>
      </c>
      <c r="L930" s="294"/>
      <c r="M930" s="205" t="s">
        <v>7153</v>
      </c>
      <c r="N930" s="294"/>
      <c r="O930" s="206">
        <v>21</v>
      </c>
      <c r="P930" s="294"/>
      <c r="Q930" s="207">
        <v>1609920</v>
      </c>
      <c r="R930" s="294"/>
      <c r="S930" s="294"/>
      <c r="T930" s="294"/>
      <c r="U930" s="294"/>
      <c r="V930" s="294"/>
      <c r="W930" s="294"/>
      <c r="X930" s="294"/>
      <c r="Y930" s="294" t="s">
        <v>1807</v>
      </c>
    </row>
    <row r="931" spans="1:25" s="198" customFormat="1" ht="56.25" customHeight="1" x14ac:dyDescent="0.25">
      <c r="A931" s="97">
        <f t="shared" si="16"/>
        <v>930</v>
      </c>
      <c r="B931" s="294"/>
      <c r="C931" s="191" t="s">
        <v>1652</v>
      </c>
      <c r="D931" s="294" t="s">
        <v>1787</v>
      </c>
      <c r="E931" s="259" t="s">
        <v>7896</v>
      </c>
      <c r="F931" s="208" t="s">
        <v>7136</v>
      </c>
      <c r="G931" s="259" t="s">
        <v>7125</v>
      </c>
      <c r="H931" s="304"/>
      <c r="I931" s="294"/>
      <c r="J931" s="294" t="s">
        <v>7879</v>
      </c>
      <c r="K931" s="202" t="s">
        <v>7142</v>
      </c>
      <c r="L931" s="294"/>
      <c r="M931" s="205" t="s">
        <v>7154</v>
      </c>
      <c r="N931" s="294"/>
      <c r="O931" s="206">
        <v>47.8</v>
      </c>
      <c r="P931" s="294"/>
      <c r="Q931" s="207">
        <v>1600000</v>
      </c>
      <c r="R931" s="294"/>
      <c r="S931" s="294"/>
      <c r="T931" s="294"/>
      <c r="U931" s="294"/>
      <c r="V931" s="294"/>
      <c r="W931" s="294"/>
      <c r="X931" s="294"/>
      <c r="Y931" s="294" t="s">
        <v>1807</v>
      </c>
    </row>
    <row r="932" spans="1:25" s="198" customFormat="1" ht="56.25" customHeight="1" x14ac:dyDescent="0.25">
      <c r="A932" s="97">
        <f t="shared" si="16"/>
        <v>931</v>
      </c>
      <c r="B932" s="294"/>
      <c r="C932" s="191" t="s">
        <v>1652</v>
      </c>
      <c r="D932" s="294" t="s">
        <v>1787</v>
      </c>
      <c r="E932" s="259" t="s">
        <v>7896</v>
      </c>
      <c r="F932" s="208" t="s">
        <v>7137</v>
      </c>
      <c r="G932" s="259" t="s">
        <v>7126</v>
      </c>
      <c r="H932" s="304"/>
      <c r="I932" s="294"/>
      <c r="J932" s="294" t="s">
        <v>7879</v>
      </c>
      <c r="K932" s="202" t="s">
        <v>7142</v>
      </c>
      <c r="L932" s="294"/>
      <c r="M932" s="205" t="s">
        <v>7155</v>
      </c>
      <c r="N932" s="294"/>
      <c r="O932" s="206">
        <v>17.8</v>
      </c>
      <c r="P932" s="294"/>
      <c r="Q932" s="207">
        <v>89323.19</v>
      </c>
      <c r="R932" s="294"/>
      <c r="S932" s="294"/>
      <c r="T932" s="294"/>
      <c r="U932" s="294"/>
      <c r="V932" s="294"/>
      <c r="W932" s="294"/>
      <c r="X932" s="294"/>
      <c r="Y932" s="294" t="s">
        <v>1807</v>
      </c>
    </row>
    <row r="933" spans="1:25" s="198" customFormat="1" ht="56.25" customHeight="1" x14ac:dyDescent="0.25">
      <c r="A933" s="97">
        <f t="shared" si="16"/>
        <v>932</v>
      </c>
      <c r="B933" s="294"/>
      <c r="C933" s="191" t="s">
        <v>1652</v>
      </c>
      <c r="D933" s="294" t="s">
        <v>1787</v>
      </c>
      <c r="E933" s="259" t="s">
        <v>7896</v>
      </c>
      <c r="F933" s="208" t="s">
        <v>7138</v>
      </c>
      <c r="G933" s="259" t="s">
        <v>7127</v>
      </c>
      <c r="H933" s="304"/>
      <c r="I933" s="294"/>
      <c r="J933" s="294" t="s">
        <v>7879</v>
      </c>
      <c r="K933" s="202" t="s">
        <v>7142</v>
      </c>
      <c r="L933" s="294"/>
      <c r="M933" s="205" t="s">
        <v>7156</v>
      </c>
      <c r="N933" s="294"/>
      <c r="O933" s="206">
        <v>17.3</v>
      </c>
      <c r="P933" s="294"/>
      <c r="Q933" s="207">
        <v>740976.3</v>
      </c>
      <c r="R933" s="294"/>
      <c r="S933" s="294"/>
      <c r="T933" s="294"/>
      <c r="U933" s="294"/>
      <c r="V933" s="294"/>
      <c r="W933" s="294"/>
      <c r="X933" s="294"/>
      <c r="Y933" s="294" t="s">
        <v>1807</v>
      </c>
    </row>
    <row r="934" spans="1:25" s="198" customFormat="1" ht="56.25" customHeight="1" x14ac:dyDescent="0.25">
      <c r="A934" s="97">
        <f t="shared" si="16"/>
        <v>933</v>
      </c>
      <c r="B934" s="294"/>
      <c r="C934" s="191" t="s">
        <v>1652</v>
      </c>
      <c r="D934" s="294" t="s">
        <v>1787</v>
      </c>
      <c r="E934" s="259" t="s">
        <v>7896</v>
      </c>
      <c r="F934" s="208" t="s">
        <v>7139</v>
      </c>
      <c r="G934" s="259" t="s">
        <v>7128</v>
      </c>
      <c r="H934" s="304"/>
      <c r="I934" s="294"/>
      <c r="J934" s="294" t="s">
        <v>7879</v>
      </c>
      <c r="K934" s="202" t="s">
        <v>7142</v>
      </c>
      <c r="L934" s="294"/>
      <c r="M934" s="205" t="s">
        <v>7157</v>
      </c>
      <c r="N934" s="294"/>
      <c r="O934" s="206">
        <v>21.2</v>
      </c>
      <c r="P934" s="294"/>
      <c r="Q934" s="207">
        <v>721202.8</v>
      </c>
      <c r="R934" s="294"/>
      <c r="S934" s="294"/>
      <c r="T934" s="294"/>
      <c r="U934" s="294"/>
      <c r="V934" s="294"/>
      <c r="W934" s="294"/>
      <c r="X934" s="294"/>
      <c r="Y934" s="294" t="s">
        <v>1807</v>
      </c>
    </row>
    <row r="935" spans="1:25" s="198" customFormat="1" ht="56.25" customHeight="1" x14ac:dyDescent="0.25">
      <c r="A935" s="97">
        <f t="shared" si="16"/>
        <v>934</v>
      </c>
      <c r="B935" s="294"/>
      <c r="C935" s="191" t="s">
        <v>1652</v>
      </c>
      <c r="D935" s="294" t="s">
        <v>1787</v>
      </c>
      <c r="E935" s="259" t="s">
        <v>7896</v>
      </c>
      <c r="F935" s="208" t="s">
        <v>7163</v>
      </c>
      <c r="G935" s="259" t="s">
        <v>7171</v>
      </c>
      <c r="H935" s="304"/>
      <c r="I935" s="294"/>
      <c r="J935" s="294" t="s">
        <v>7879</v>
      </c>
      <c r="K935" s="202" t="s">
        <v>7179</v>
      </c>
      <c r="L935" s="294"/>
      <c r="M935" s="205" t="s">
        <v>7190</v>
      </c>
      <c r="N935" s="294"/>
      <c r="O935" s="206">
        <v>23.2</v>
      </c>
      <c r="P935" s="294"/>
      <c r="Q935" s="207">
        <v>2559026</v>
      </c>
      <c r="R935" s="294"/>
      <c r="S935" s="294"/>
      <c r="T935" s="294"/>
      <c r="U935" s="294"/>
      <c r="V935" s="294"/>
      <c r="W935" s="294"/>
      <c r="X935" s="294"/>
      <c r="Y935" s="294" t="s">
        <v>1807</v>
      </c>
    </row>
    <row r="936" spans="1:25" s="198" customFormat="1" ht="56.25" customHeight="1" x14ac:dyDescent="0.25">
      <c r="A936" s="97">
        <f t="shared" si="16"/>
        <v>935</v>
      </c>
      <c r="B936" s="294"/>
      <c r="C936" s="191" t="s">
        <v>1652</v>
      </c>
      <c r="D936" s="294" t="s">
        <v>1787</v>
      </c>
      <c r="E936" s="259" t="s">
        <v>7896</v>
      </c>
      <c r="F936" s="208" t="s">
        <v>7164</v>
      </c>
      <c r="G936" s="259" t="s">
        <v>7172</v>
      </c>
      <c r="H936" s="304"/>
      <c r="I936" s="294"/>
      <c r="J936" s="294" t="s">
        <v>7879</v>
      </c>
      <c r="K936" s="202" t="s">
        <v>7179</v>
      </c>
      <c r="L936" s="294"/>
      <c r="M936" s="205" t="s">
        <v>7191</v>
      </c>
      <c r="N936" s="294"/>
      <c r="O936" s="206">
        <v>24.2</v>
      </c>
      <c r="P936" s="294"/>
      <c r="Q936" s="207">
        <v>2670288</v>
      </c>
      <c r="R936" s="294"/>
      <c r="S936" s="294"/>
      <c r="T936" s="294"/>
      <c r="U936" s="294"/>
      <c r="V936" s="294"/>
      <c r="W936" s="294"/>
      <c r="X936" s="294"/>
      <c r="Y936" s="294" t="s">
        <v>1807</v>
      </c>
    </row>
    <row r="937" spans="1:25" s="198" customFormat="1" ht="56.25" customHeight="1" x14ac:dyDescent="0.25">
      <c r="A937" s="97">
        <f t="shared" si="16"/>
        <v>936</v>
      </c>
      <c r="B937" s="294"/>
      <c r="C937" s="191" t="s">
        <v>1652</v>
      </c>
      <c r="D937" s="294" t="s">
        <v>1787</v>
      </c>
      <c r="E937" s="259" t="s">
        <v>7896</v>
      </c>
      <c r="F937" s="208" t="s">
        <v>7165</v>
      </c>
      <c r="G937" s="259" t="s">
        <v>7173</v>
      </c>
      <c r="H937" s="304"/>
      <c r="I937" s="294"/>
      <c r="J937" s="294" t="s">
        <v>7879</v>
      </c>
      <c r="K937" s="202" t="s">
        <v>7179</v>
      </c>
      <c r="L937" s="294"/>
      <c r="M937" s="205" t="s">
        <v>7192</v>
      </c>
      <c r="N937" s="294"/>
      <c r="O937" s="206">
        <v>40.4</v>
      </c>
      <c r="P937" s="294"/>
      <c r="Q937" s="207">
        <v>4383722.8</v>
      </c>
      <c r="R937" s="294"/>
      <c r="S937" s="294"/>
      <c r="T937" s="294"/>
      <c r="U937" s="294"/>
      <c r="V937" s="294"/>
      <c r="W937" s="294"/>
      <c r="X937" s="294"/>
      <c r="Y937" s="294" t="s">
        <v>1807</v>
      </c>
    </row>
    <row r="938" spans="1:25" s="198" customFormat="1" ht="56.25" customHeight="1" x14ac:dyDescent="0.25">
      <c r="A938" s="97">
        <f t="shared" si="16"/>
        <v>937</v>
      </c>
      <c r="B938" s="294"/>
      <c r="C938" s="191" t="s">
        <v>1652</v>
      </c>
      <c r="D938" s="294" t="s">
        <v>1787</v>
      </c>
      <c r="E938" s="259" t="s">
        <v>7896</v>
      </c>
      <c r="F938" s="208" t="s">
        <v>7166</v>
      </c>
      <c r="G938" s="259" t="s">
        <v>7174</v>
      </c>
      <c r="H938" s="304"/>
      <c r="I938" s="294"/>
      <c r="J938" s="294" t="s">
        <v>7879</v>
      </c>
      <c r="K938" s="202" t="s">
        <v>7179</v>
      </c>
      <c r="L938" s="294"/>
      <c r="M938" s="205" t="s">
        <v>7193</v>
      </c>
      <c r="N938" s="294"/>
      <c r="O938" s="206">
        <v>24.9</v>
      </c>
      <c r="P938" s="294"/>
      <c r="Q938" s="207">
        <v>2670288</v>
      </c>
      <c r="R938" s="294"/>
      <c r="S938" s="294"/>
      <c r="T938" s="294"/>
      <c r="U938" s="294"/>
      <c r="V938" s="294"/>
      <c r="W938" s="294"/>
      <c r="X938" s="294"/>
      <c r="Y938" s="294" t="s">
        <v>1807</v>
      </c>
    </row>
    <row r="939" spans="1:25" s="198" customFormat="1" ht="56.25" customHeight="1" x14ac:dyDescent="0.25">
      <c r="A939" s="97">
        <f t="shared" si="16"/>
        <v>938</v>
      </c>
      <c r="B939" s="294"/>
      <c r="C939" s="191" t="s">
        <v>1652</v>
      </c>
      <c r="D939" s="294" t="s">
        <v>1787</v>
      </c>
      <c r="E939" s="259" t="s">
        <v>7896</v>
      </c>
      <c r="F939" s="208" t="s">
        <v>7167</v>
      </c>
      <c r="G939" s="259" t="s">
        <v>7175</v>
      </c>
      <c r="H939" s="304"/>
      <c r="I939" s="294"/>
      <c r="J939" s="294" t="s">
        <v>7879</v>
      </c>
      <c r="K939" s="202" t="s">
        <v>7179</v>
      </c>
      <c r="L939" s="294"/>
      <c r="M939" s="205" t="s">
        <v>7194</v>
      </c>
      <c r="N939" s="294"/>
      <c r="O939" s="206">
        <v>27.1</v>
      </c>
      <c r="P939" s="294"/>
      <c r="Q939" s="207">
        <v>2981821.6</v>
      </c>
      <c r="R939" s="294"/>
      <c r="S939" s="294"/>
      <c r="T939" s="294"/>
      <c r="U939" s="294"/>
      <c r="V939" s="294"/>
      <c r="W939" s="294"/>
      <c r="X939" s="294"/>
      <c r="Y939" s="294" t="s">
        <v>1807</v>
      </c>
    </row>
    <row r="940" spans="1:25" s="198" customFormat="1" ht="56.25" customHeight="1" x14ac:dyDescent="0.25">
      <c r="A940" s="97">
        <f t="shared" si="16"/>
        <v>939</v>
      </c>
      <c r="B940" s="294"/>
      <c r="C940" s="191" t="s">
        <v>1652</v>
      </c>
      <c r="D940" s="294" t="s">
        <v>1787</v>
      </c>
      <c r="E940" s="259" t="s">
        <v>7896</v>
      </c>
      <c r="F940" s="208" t="s">
        <v>7168</v>
      </c>
      <c r="G940" s="259" t="s">
        <v>7176</v>
      </c>
      <c r="H940" s="304"/>
      <c r="I940" s="294"/>
      <c r="J940" s="294" t="s">
        <v>7879</v>
      </c>
      <c r="K940" s="202" t="s">
        <v>7179</v>
      </c>
      <c r="L940" s="294"/>
      <c r="M940" s="205" t="s">
        <v>7195</v>
      </c>
      <c r="N940" s="294"/>
      <c r="O940" s="206">
        <v>40.5</v>
      </c>
      <c r="P940" s="294"/>
      <c r="Q940" s="207">
        <v>4450480</v>
      </c>
      <c r="R940" s="294"/>
      <c r="S940" s="294"/>
      <c r="T940" s="294"/>
      <c r="U940" s="294"/>
      <c r="V940" s="294"/>
      <c r="W940" s="294"/>
      <c r="X940" s="294"/>
      <c r="Y940" s="294" t="s">
        <v>1807</v>
      </c>
    </row>
    <row r="941" spans="1:25" s="198" customFormat="1" ht="51" x14ac:dyDescent="0.25">
      <c r="A941" s="97">
        <f t="shared" si="16"/>
        <v>940</v>
      </c>
      <c r="B941" s="294"/>
      <c r="C941" s="191" t="s">
        <v>1652</v>
      </c>
      <c r="D941" s="294" t="s">
        <v>1787</v>
      </c>
      <c r="E941" s="259" t="s">
        <v>7896</v>
      </c>
      <c r="F941" s="208" t="s">
        <v>7169</v>
      </c>
      <c r="G941" s="259" t="s">
        <v>7177</v>
      </c>
      <c r="H941" s="304"/>
      <c r="I941" s="294"/>
      <c r="J941" s="294" t="s">
        <v>7879</v>
      </c>
      <c r="K941" s="202" t="s">
        <v>7179</v>
      </c>
      <c r="L941" s="294"/>
      <c r="M941" s="205" t="s">
        <v>7196</v>
      </c>
      <c r="N941" s="294"/>
      <c r="O941" s="206">
        <v>40</v>
      </c>
      <c r="P941" s="294"/>
      <c r="Q941" s="207">
        <v>4450480</v>
      </c>
      <c r="R941" s="294"/>
      <c r="S941" s="294"/>
      <c r="T941" s="294"/>
      <c r="U941" s="294"/>
      <c r="V941" s="294"/>
      <c r="W941" s="294"/>
      <c r="X941" s="294"/>
      <c r="Y941" s="294" t="s">
        <v>1807</v>
      </c>
    </row>
    <row r="942" spans="1:25" s="198" customFormat="1" ht="51" x14ac:dyDescent="0.25">
      <c r="A942" s="97">
        <f t="shared" si="16"/>
        <v>941</v>
      </c>
      <c r="B942" s="294"/>
      <c r="C942" s="191" t="s">
        <v>1652</v>
      </c>
      <c r="D942" s="294" t="s">
        <v>1787</v>
      </c>
      <c r="E942" s="259" t="s">
        <v>7896</v>
      </c>
      <c r="F942" s="208" t="s">
        <v>7170</v>
      </c>
      <c r="G942" s="259" t="s">
        <v>7178</v>
      </c>
      <c r="H942" s="304"/>
      <c r="I942" s="294"/>
      <c r="J942" s="294" t="s">
        <v>7879</v>
      </c>
      <c r="K942" s="202" t="s">
        <v>7179</v>
      </c>
      <c r="L942" s="294"/>
      <c r="M942" s="205" t="s">
        <v>7197</v>
      </c>
      <c r="N942" s="294"/>
      <c r="O942" s="206">
        <v>27.4</v>
      </c>
      <c r="P942" s="294"/>
      <c r="Q942" s="207">
        <v>2926190.6</v>
      </c>
      <c r="R942" s="294"/>
      <c r="S942" s="294"/>
      <c r="T942" s="294"/>
      <c r="U942" s="294"/>
      <c r="V942" s="294"/>
      <c r="W942" s="294"/>
      <c r="X942" s="294"/>
      <c r="Y942" s="294" t="s">
        <v>1807</v>
      </c>
    </row>
    <row r="943" spans="1:25" s="198" customFormat="1" ht="51" x14ac:dyDescent="0.25">
      <c r="A943" s="97">
        <f t="shared" si="16"/>
        <v>942</v>
      </c>
      <c r="B943" s="294"/>
      <c r="C943" s="191" t="s">
        <v>1652</v>
      </c>
      <c r="D943" s="294" t="s">
        <v>1787</v>
      </c>
      <c r="E943" s="259" t="s">
        <v>7896</v>
      </c>
      <c r="F943" s="208" t="s">
        <v>7187</v>
      </c>
      <c r="G943" s="259" t="s">
        <v>7188</v>
      </c>
      <c r="H943" s="304"/>
      <c r="I943" s="294"/>
      <c r="J943" s="294" t="s">
        <v>7879</v>
      </c>
      <c r="K943" s="202" t="s">
        <v>7186</v>
      </c>
      <c r="L943" s="294"/>
      <c r="M943" s="205" t="s">
        <v>7189</v>
      </c>
      <c r="N943" s="294"/>
      <c r="O943" s="206">
        <v>35.9</v>
      </c>
      <c r="P943" s="294"/>
      <c r="Q943" s="207">
        <v>2067400</v>
      </c>
      <c r="R943" s="294"/>
      <c r="S943" s="294"/>
      <c r="T943" s="294"/>
      <c r="U943" s="294"/>
      <c r="V943" s="294"/>
      <c r="W943" s="294"/>
      <c r="X943" s="294"/>
      <c r="Y943" s="294" t="s">
        <v>1807</v>
      </c>
    </row>
    <row r="944" spans="1:25" s="198" customFormat="1" ht="51" x14ac:dyDescent="0.25">
      <c r="A944" s="97">
        <f t="shared" si="16"/>
        <v>943</v>
      </c>
      <c r="B944" s="294"/>
      <c r="C944" s="191" t="s">
        <v>1652</v>
      </c>
      <c r="D944" s="294" t="s">
        <v>1787</v>
      </c>
      <c r="E944" s="259" t="s">
        <v>7896</v>
      </c>
      <c r="F944" s="208" t="s">
        <v>7199</v>
      </c>
      <c r="G944" s="259" t="s">
        <v>7200</v>
      </c>
      <c r="H944" s="304"/>
      <c r="I944" s="294"/>
      <c r="J944" s="294" t="s">
        <v>7879</v>
      </c>
      <c r="K944" s="202" t="s">
        <v>7202</v>
      </c>
      <c r="L944" s="294"/>
      <c r="M944" s="205" t="s">
        <v>7201</v>
      </c>
      <c r="N944" s="294"/>
      <c r="O944" s="206">
        <v>18.3</v>
      </c>
      <c r="P944" s="294"/>
      <c r="Q944" s="207">
        <v>1418195.04</v>
      </c>
      <c r="R944" s="294"/>
      <c r="S944" s="294"/>
      <c r="T944" s="294"/>
      <c r="U944" s="294"/>
      <c r="V944" s="294"/>
      <c r="W944" s="294"/>
      <c r="X944" s="294"/>
      <c r="Y944" s="294" t="s">
        <v>1791</v>
      </c>
    </row>
    <row r="945" spans="1:25" s="198" customFormat="1" ht="51" x14ac:dyDescent="0.25">
      <c r="A945" s="97">
        <f t="shared" si="16"/>
        <v>944</v>
      </c>
      <c r="B945" s="294"/>
      <c r="C945" s="191" t="s">
        <v>1652</v>
      </c>
      <c r="D945" s="294" t="s">
        <v>1787</v>
      </c>
      <c r="E945" s="259" t="s">
        <v>7896</v>
      </c>
      <c r="F945" s="265" t="s">
        <v>7203</v>
      </c>
      <c r="G945" s="294" t="s">
        <v>7205</v>
      </c>
      <c r="H945" s="59"/>
      <c r="I945" s="294"/>
      <c r="J945" s="294" t="s">
        <v>7879</v>
      </c>
      <c r="K945" s="294" t="s">
        <v>7204</v>
      </c>
      <c r="L945" s="294"/>
      <c r="M945" s="294" t="s">
        <v>7206</v>
      </c>
      <c r="N945" s="294"/>
      <c r="O945" s="294">
        <v>26.7</v>
      </c>
      <c r="P945" s="294"/>
      <c r="Q945" s="292">
        <v>2362373</v>
      </c>
      <c r="R945" s="294"/>
      <c r="S945" s="294"/>
      <c r="T945" s="294"/>
      <c r="U945" s="294"/>
      <c r="V945" s="294"/>
      <c r="W945" s="294"/>
      <c r="X945" s="294"/>
      <c r="Y945" s="294" t="s">
        <v>1791</v>
      </c>
    </row>
    <row r="946" spans="1:25" s="198" customFormat="1" ht="51" x14ac:dyDescent="0.25">
      <c r="A946" s="97">
        <f t="shared" si="16"/>
        <v>945</v>
      </c>
      <c r="B946" s="294"/>
      <c r="C946" s="191" t="s">
        <v>1652</v>
      </c>
      <c r="D946" s="294" t="s">
        <v>1787</v>
      </c>
      <c r="E946" s="259" t="s">
        <v>7896</v>
      </c>
      <c r="F946" s="208" t="s">
        <v>7207</v>
      </c>
      <c r="G946" s="259" t="s">
        <v>7209</v>
      </c>
      <c r="H946" s="304"/>
      <c r="I946" s="294"/>
      <c r="J946" s="294" t="s">
        <v>7879</v>
      </c>
      <c r="K946" s="202" t="s">
        <v>7208</v>
      </c>
      <c r="L946" s="294"/>
      <c r="M946" s="205" t="s">
        <v>7210</v>
      </c>
      <c r="N946" s="294"/>
      <c r="O946" s="206">
        <v>35.799999999999997</v>
      </c>
      <c r="P946" s="294"/>
      <c r="Q946" s="207">
        <v>3009853</v>
      </c>
      <c r="R946" s="294"/>
      <c r="S946" s="294"/>
      <c r="T946" s="294"/>
      <c r="U946" s="294"/>
      <c r="V946" s="294"/>
      <c r="W946" s="294"/>
      <c r="X946" s="294"/>
      <c r="Y946" s="294" t="s">
        <v>1791</v>
      </c>
    </row>
    <row r="947" spans="1:25" s="198" customFormat="1" ht="51" x14ac:dyDescent="0.25">
      <c r="A947" s="97">
        <f t="shared" si="16"/>
        <v>946</v>
      </c>
      <c r="B947" s="294"/>
      <c r="C947" s="191" t="s">
        <v>1652</v>
      </c>
      <c r="D947" s="294" t="s">
        <v>1787</v>
      </c>
      <c r="E947" s="259" t="s">
        <v>7896</v>
      </c>
      <c r="F947" s="208" t="s">
        <v>7521</v>
      </c>
      <c r="G947" s="259" t="s">
        <v>7328</v>
      </c>
      <c r="H947" s="304"/>
      <c r="I947" s="294"/>
      <c r="J947" s="294" t="s">
        <v>7879</v>
      </c>
      <c r="K947" s="202" t="s">
        <v>7374</v>
      </c>
      <c r="L947" s="294"/>
      <c r="M947" s="205" t="s">
        <v>7351</v>
      </c>
      <c r="N947" s="294"/>
      <c r="O947" s="206">
        <v>24.4</v>
      </c>
      <c r="P947" s="294"/>
      <c r="Q947" s="207">
        <v>2670288</v>
      </c>
      <c r="R947" s="294"/>
      <c r="S947" s="294"/>
      <c r="T947" s="294"/>
      <c r="U947" s="294"/>
      <c r="V947" s="294"/>
      <c r="W947" s="294"/>
      <c r="X947" s="294"/>
      <c r="Y947" s="294" t="s">
        <v>1807</v>
      </c>
    </row>
    <row r="948" spans="1:25" s="198" customFormat="1" ht="51" x14ac:dyDescent="0.25">
      <c r="A948" s="97">
        <f t="shared" si="16"/>
        <v>947</v>
      </c>
      <c r="B948" s="294"/>
      <c r="C948" s="191" t="s">
        <v>1652</v>
      </c>
      <c r="D948" s="294" t="s">
        <v>1787</v>
      </c>
      <c r="E948" s="259" t="s">
        <v>7896</v>
      </c>
      <c r="F948" s="208" t="s">
        <v>7522</v>
      </c>
      <c r="G948" s="259" t="s">
        <v>7329</v>
      </c>
      <c r="H948" s="304"/>
      <c r="I948" s="294"/>
      <c r="J948" s="294" t="s">
        <v>7879</v>
      </c>
      <c r="K948" s="202" t="s">
        <v>7374</v>
      </c>
      <c r="L948" s="294"/>
      <c r="M948" s="205" t="s">
        <v>7352</v>
      </c>
      <c r="N948" s="294"/>
      <c r="O948" s="206">
        <v>24.4</v>
      </c>
      <c r="P948" s="294"/>
      <c r="Q948" s="207">
        <v>2670288</v>
      </c>
      <c r="R948" s="294"/>
      <c r="S948" s="294"/>
      <c r="T948" s="294"/>
      <c r="U948" s="294"/>
      <c r="V948" s="294"/>
      <c r="W948" s="294"/>
      <c r="X948" s="294"/>
      <c r="Y948" s="294" t="s">
        <v>1807</v>
      </c>
    </row>
    <row r="949" spans="1:25" s="198" customFormat="1" ht="51" x14ac:dyDescent="0.25">
      <c r="A949" s="97">
        <f t="shared" si="16"/>
        <v>948</v>
      </c>
      <c r="B949" s="294"/>
      <c r="C949" s="191" t="s">
        <v>1652</v>
      </c>
      <c r="D949" s="294" t="s">
        <v>1787</v>
      </c>
      <c r="E949" s="259" t="s">
        <v>7896</v>
      </c>
      <c r="F949" s="208" t="s">
        <v>7523</v>
      </c>
      <c r="G949" s="259" t="s">
        <v>7330</v>
      </c>
      <c r="H949" s="304"/>
      <c r="I949" s="294"/>
      <c r="J949" s="294" t="s">
        <v>7879</v>
      </c>
      <c r="K949" s="202" t="s">
        <v>7374</v>
      </c>
      <c r="L949" s="294"/>
      <c r="M949" s="205" t="s">
        <v>7353</v>
      </c>
      <c r="N949" s="294"/>
      <c r="O949" s="206">
        <v>23.2</v>
      </c>
      <c r="P949" s="294"/>
      <c r="Q949" s="207">
        <v>2559026</v>
      </c>
      <c r="R949" s="294"/>
      <c r="S949" s="294"/>
      <c r="T949" s="294"/>
      <c r="U949" s="294"/>
      <c r="V949" s="294"/>
      <c r="W949" s="294"/>
      <c r="X949" s="294"/>
      <c r="Y949" s="294" t="s">
        <v>1807</v>
      </c>
    </row>
    <row r="950" spans="1:25" s="198" customFormat="1" ht="51" x14ac:dyDescent="0.25">
      <c r="A950" s="97">
        <f t="shared" si="16"/>
        <v>949</v>
      </c>
      <c r="B950" s="294"/>
      <c r="C950" s="191" t="s">
        <v>1652</v>
      </c>
      <c r="D950" s="294" t="s">
        <v>1787</v>
      </c>
      <c r="E950" s="259" t="s">
        <v>7896</v>
      </c>
      <c r="F950" s="208" t="s">
        <v>7524</v>
      </c>
      <c r="G950" s="305" t="s">
        <v>7331</v>
      </c>
      <c r="H950" s="304"/>
      <c r="I950" s="294"/>
      <c r="J950" s="294" t="s">
        <v>7879</v>
      </c>
      <c r="K950" s="202" t="s">
        <v>7374</v>
      </c>
      <c r="L950" s="294"/>
      <c r="M950" s="205" t="s">
        <v>7354</v>
      </c>
      <c r="N950" s="294"/>
      <c r="O950" s="206">
        <v>24.4</v>
      </c>
      <c r="P950" s="294"/>
      <c r="Q950" s="207">
        <v>2670288</v>
      </c>
      <c r="R950" s="294"/>
      <c r="S950" s="294"/>
      <c r="T950" s="294"/>
      <c r="U950" s="294"/>
      <c r="V950" s="294"/>
      <c r="W950" s="294"/>
      <c r="X950" s="294"/>
      <c r="Y950" s="294" t="s">
        <v>1807</v>
      </c>
    </row>
    <row r="951" spans="1:25" s="198" customFormat="1" ht="51" x14ac:dyDescent="0.25">
      <c r="A951" s="97">
        <f t="shared" si="16"/>
        <v>950</v>
      </c>
      <c r="B951" s="294"/>
      <c r="C951" s="191" t="s">
        <v>1652</v>
      </c>
      <c r="D951" s="294" t="s">
        <v>1787</v>
      </c>
      <c r="E951" s="259" t="s">
        <v>7896</v>
      </c>
      <c r="F951" s="208" t="s">
        <v>7525</v>
      </c>
      <c r="G951" s="306" t="s">
        <v>7332</v>
      </c>
      <c r="H951" s="304"/>
      <c r="I951" s="294"/>
      <c r="J951" s="294" t="s">
        <v>7879</v>
      </c>
      <c r="K951" s="202" t="s">
        <v>7374</v>
      </c>
      <c r="L951" s="294"/>
      <c r="M951" s="205" t="s">
        <v>7355</v>
      </c>
      <c r="N951" s="294"/>
      <c r="O951" s="206">
        <v>40</v>
      </c>
      <c r="P951" s="294"/>
      <c r="Q951" s="207">
        <v>4450480</v>
      </c>
      <c r="R951" s="294"/>
      <c r="S951" s="294"/>
      <c r="T951" s="294"/>
      <c r="U951" s="294"/>
      <c r="V951" s="294"/>
      <c r="W951" s="294"/>
      <c r="X951" s="294"/>
      <c r="Y951" s="294" t="s">
        <v>1807</v>
      </c>
    </row>
    <row r="952" spans="1:25" s="198" customFormat="1" ht="68.25" customHeight="1" x14ac:dyDescent="0.25">
      <c r="A952" s="97">
        <f t="shared" si="16"/>
        <v>951</v>
      </c>
      <c r="B952" s="294"/>
      <c r="C952" s="191" t="s">
        <v>1652</v>
      </c>
      <c r="D952" s="294" t="s">
        <v>1787</v>
      </c>
      <c r="E952" s="259" t="s">
        <v>7896</v>
      </c>
      <c r="F952" s="208" t="s">
        <v>7526</v>
      </c>
      <c r="G952" s="306" t="s">
        <v>7333</v>
      </c>
      <c r="H952" s="304"/>
      <c r="I952" s="294"/>
      <c r="J952" s="294" t="s">
        <v>7879</v>
      </c>
      <c r="K952" s="202" t="s">
        <v>7374</v>
      </c>
      <c r="L952" s="294"/>
      <c r="M952" s="205" t="s">
        <v>7356</v>
      </c>
      <c r="N952" s="294"/>
      <c r="O952" s="206">
        <v>27.5</v>
      </c>
      <c r="P952" s="294"/>
      <c r="Q952" s="207">
        <v>3349478.7</v>
      </c>
      <c r="R952" s="294"/>
      <c r="S952" s="294"/>
      <c r="T952" s="294"/>
      <c r="U952" s="294"/>
      <c r="V952" s="294"/>
      <c r="W952" s="294"/>
      <c r="X952" s="294"/>
      <c r="Y952" s="294" t="s">
        <v>1807</v>
      </c>
    </row>
    <row r="953" spans="1:25" s="198" customFormat="1" ht="51" x14ac:dyDescent="0.25">
      <c r="A953" s="97">
        <f t="shared" si="16"/>
        <v>952</v>
      </c>
      <c r="B953" s="294"/>
      <c r="C953" s="191" t="s">
        <v>1652</v>
      </c>
      <c r="D953" s="294" t="s">
        <v>1787</v>
      </c>
      <c r="E953" s="259" t="s">
        <v>7896</v>
      </c>
      <c r="F953" s="208" t="s">
        <v>7527</v>
      </c>
      <c r="G953" s="306" t="s">
        <v>7334</v>
      </c>
      <c r="H953" s="304"/>
      <c r="I953" s="294"/>
      <c r="J953" s="294" t="s">
        <v>7879</v>
      </c>
      <c r="K953" s="202" t="s">
        <v>7374</v>
      </c>
      <c r="L953" s="294"/>
      <c r="M953" s="205" t="s">
        <v>7357</v>
      </c>
      <c r="N953" s="294"/>
      <c r="O953" s="206">
        <v>40</v>
      </c>
      <c r="P953" s="294"/>
      <c r="Q953" s="207">
        <v>4450480</v>
      </c>
      <c r="R953" s="294"/>
      <c r="S953" s="294"/>
      <c r="T953" s="294"/>
      <c r="U953" s="294"/>
      <c r="V953" s="294"/>
      <c r="W953" s="294"/>
      <c r="X953" s="294"/>
      <c r="Y953" s="294" t="s">
        <v>1807</v>
      </c>
    </row>
    <row r="954" spans="1:25" s="198" customFormat="1" ht="51" x14ac:dyDescent="0.25">
      <c r="A954" s="97">
        <f t="shared" si="16"/>
        <v>953</v>
      </c>
      <c r="B954" s="294"/>
      <c r="C954" s="191" t="s">
        <v>1652</v>
      </c>
      <c r="D954" s="294" t="s">
        <v>1787</v>
      </c>
      <c r="E954" s="259" t="s">
        <v>7896</v>
      </c>
      <c r="F954" s="208" t="s">
        <v>7528</v>
      </c>
      <c r="G954" s="306" t="s">
        <v>7335</v>
      </c>
      <c r="H954" s="304"/>
      <c r="I954" s="294"/>
      <c r="J954" s="294" t="s">
        <v>7879</v>
      </c>
      <c r="K954" s="202" t="s">
        <v>7374</v>
      </c>
      <c r="L954" s="294"/>
      <c r="M954" s="205" t="s">
        <v>7358</v>
      </c>
      <c r="N954" s="294"/>
      <c r="O954" s="206">
        <v>40</v>
      </c>
      <c r="P954" s="294"/>
      <c r="Q954" s="207">
        <v>4450480</v>
      </c>
      <c r="R954" s="294"/>
      <c r="S954" s="294"/>
      <c r="T954" s="294"/>
      <c r="U954" s="294"/>
      <c r="V954" s="294"/>
      <c r="W954" s="294"/>
      <c r="X954" s="294"/>
      <c r="Y954" s="294" t="s">
        <v>1807</v>
      </c>
    </row>
    <row r="955" spans="1:25" s="198" customFormat="1" ht="61.5" customHeight="1" x14ac:dyDescent="0.25">
      <c r="A955" s="97">
        <f t="shared" si="16"/>
        <v>954</v>
      </c>
      <c r="B955" s="294"/>
      <c r="C955" s="191" t="s">
        <v>1652</v>
      </c>
      <c r="D955" s="294" t="s">
        <v>1787</v>
      </c>
      <c r="E955" s="259" t="s">
        <v>7896</v>
      </c>
      <c r="F955" s="208" t="s">
        <v>7529</v>
      </c>
      <c r="G955" s="306" t="s">
        <v>7336</v>
      </c>
      <c r="H955" s="304"/>
      <c r="I955" s="294"/>
      <c r="J955" s="294" t="s">
        <v>7879</v>
      </c>
      <c r="K955" s="202" t="s">
        <v>7374</v>
      </c>
      <c r="L955" s="294"/>
      <c r="M955" s="205" t="s">
        <v>7359</v>
      </c>
      <c r="N955" s="294"/>
      <c r="O955" s="206">
        <v>23.1</v>
      </c>
      <c r="P955" s="294"/>
      <c r="Q955" s="207">
        <v>2559026</v>
      </c>
      <c r="R955" s="294"/>
      <c r="S955" s="294"/>
      <c r="T955" s="294"/>
      <c r="U955" s="294"/>
      <c r="V955" s="294"/>
      <c r="W955" s="294"/>
      <c r="X955" s="294"/>
      <c r="Y955" s="294" t="s">
        <v>1807</v>
      </c>
    </row>
    <row r="956" spans="1:25" s="198" customFormat="1" ht="51" x14ac:dyDescent="0.25">
      <c r="A956" s="97">
        <f t="shared" si="16"/>
        <v>955</v>
      </c>
      <c r="B956" s="294"/>
      <c r="C956" s="191" t="s">
        <v>1652</v>
      </c>
      <c r="D956" s="294" t="s">
        <v>1787</v>
      </c>
      <c r="E956" s="259" t="s">
        <v>7896</v>
      </c>
      <c r="F956" s="208" t="s">
        <v>7530</v>
      </c>
      <c r="G956" s="306" t="s">
        <v>7337</v>
      </c>
      <c r="H956" s="304"/>
      <c r="I956" s="294"/>
      <c r="J956" s="294" t="s">
        <v>7879</v>
      </c>
      <c r="K956" s="202" t="s">
        <v>7374</v>
      </c>
      <c r="L956" s="294"/>
      <c r="M956" s="205" t="s">
        <v>7360</v>
      </c>
      <c r="N956" s="294"/>
      <c r="O956" s="259">
        <v>28.2</v>
      </c>
      <c r="P956" s="294"/>
      <c r="Q956" s="207">
        <v>3411277.2</v>
      </c>
      <c r="R956" s="294"/>
      <c r="S956" s="294"/>
      <c r="T956" s="294"/>
      <c r="U956" s="294"/>
      <c r="V956" s="294"/>
      <c r="W956" s="294"/>
      <c r="X956" s="294"/>
      <c r="Y956" s="294" t="s">
        <v>1807</v>
      </c>
    </row>
    <row r="957" spans="1:25" s="198" customFormat="1" ht="51" x14ac:dyDescent="0.25">
      <c r="A957" s="97">
        <f t="shared" si="16"/>
        <v>956</v>
      </c>
      <c r="B957" s="294"/>
      <c r="C957" s="191" t="s">
        <v>1652</v>
      </c>
      <c r="D957" s="294" t="s">
        <v>1787</v>
      </c>
      <c r="E957" s="259" t="s">
        <v>7896</v>
      </c>
      <c r="F957" s="208" t="s">
        <v>7531</v>
      </c>
      <c r="G957" s="306" t="s">
        <v>7338</v>
      </c>
      <c r="H957" s="304"/>
      <c r="I957" s="294"/>
      <c r="J957" s="294" t="s">
        <v>7879</v>
      </c>
      <c r="K957" s="202" t="s">
        <v>7374</v>
      </c>
      <c r="L957" s="294"/>
      <c r="M957" s="205" t="s">
        <v>7361</v>
      </c>
      <c r="N957" s="294"/>
      <c r="O957" s="259">
        <v>40.700000000000003</v>
      </c>
      <c r="P957" s="294"/>
      <c r="Q957" s="207">
        <v>4943880</v>
      </c>
      <c r="R957" s="294"/>
      <c r="S957" s="294"/>
      <c r="T957" s="294"/>
      <c r="U957" s="294"/>
      <c r="V957" s="294"/>
      <c r="W957" s="294"/>
      <c r="X957" s="294"/>
      <c r="Y957" s="294" t="s">
        <v>1807</v>
      </c>
    </row>
    <row r="958" spans="1:25" s="198" customFormat="1" ht="51" x14ac:dyDescent="0.25">
      <c r="A958" s="97">
        <f t="shared" si="16"/>
        <v>957</v>
      </c>
      <c r="B958" s="294"/>
      <c r="C958" s="191" t="s">
        <v>1652</v>
      </c>
      <c r="D958" s="294" t="s">
        <v>1787</v>
      </c>
      <c r="E958" s="259" t="s">
        <v>7896</v>
      </c>
      <c r="F958" s="208" t="s">
        <v>7532</v>
      </c>
      <c r="G958" s="259" t="s">
        <v>7339</v>
      </c>
      <c r="H958" s="304"/>
      <c r="I958" s="294"/>
      <c r="J958" s="294" t="s">
        <v>7879</v>
      </c>
      <c r="K958" s="202" t="s">
        <v>7374</v>
      </c>
      <c r="L958" s="294"/>
      <c r="M958" s="205" t="s">
        <v>7362</v>
      </c>
      <c r="N958" s="294"/>
      <c r="O958" s="259">
        <v>32.9</v>
      </c>
      <c r="P958" s="294"/>
      <c r="Q958" s="207">
        <v>3026326.4</v>
      </c>
      <c r="R958" s="294"/>
      <c r="S958" s="294"/>
      <c r="T958" s="294"/>
      <c r="U958" s="294"/>
      <c r="V958" s="294"/>
      <c r="W958" s="294"/>
      <c r="X958" s="294"/>
      <c r="Y958" s="294" t="s">
        <v>1807</v>
      </c>
    </row>
    <row r="959" spans="1:25" s="198" customFormat="1" ht="51" x14ac:dyDescent="0.25">
      <c r="A959" s="97">
        <f t="shared" si="16"/>
        <v>958</v>
      </c>
      <c r="B959" s="294"/>
      <c r="C959" s="191" t="s">
        <v>1652</v>
      </c>
      <c r="D959" s="294" t="s">
        <v>1787</v>
      </c>
      <c r="E959" s="259" t="s">
        <v>7896</v>
      </c>
      <c r="F959" s="208" t="s">
        <v>7533</v>
      </c>
      <c r="G959" s="259" t="s">
        <v>7340</v>
      </c>
      <c r="H959" s="304"/>
      <c r="I959" s="294"/>
      <c r="J959" s="294" t="s">
        <v>7879</v>
      </c>
      <c r="K959" s="202" t="s">
        <v>7374</v>
      </c>
      <c r="L959" s="294"/>
      <c r="M959" s="205" t="s">
        <v>7363</v>
      </c>
      <c r="N959" s="294"/>
      <c r="O959" s="259">
        <v>25.1</v>
      </c>
      <c r="P959" s="294"/>
      <c r="Q959" s="207">
        <v>2636909.4</v>
      </c>
      <c r="R959" s="294"/>
      <c r="S959" s="294"/>
      <c r="T959" s="294"/>
      <c r="U959" s="294"/>
      <c r="V959" s="294"/>
      <c r="W959" s="294"/>
      <c r="X959" s="294"/>
      <c r="Y959" s="294" t="s">
        <v>1807</v>
      </c>
    </row>
    <row r="960" spans="1:25" s="198" customFormat="1" ht="51" x14ac:dyDescent="0.25">
      <c r="A960" s="97">
        <f t="shared" si="16"/>
        <v>959</v>
      </c>
      <c r="B960" s="294"/>
      <c r="C960" s="191" t="s">
        <v>1652</v>
      </c>
      <c r="D960" s="294" t="s">
        <v>1787</v>
      </c>
      <c r="E960" s="259" t="s">
        <v>7896</v>
      </c>
      <c r="F960" s="208" t="s">
        <v>7534</v>
      </c>
      <c r="G960" s="259" t="s">
        <v>7341</v>
      </c>
      <c r="H960" s="304"/>
      <c r="I960" s="294"/>
      <c r="J960" s="294" t="s">
        <v>7879</v>
      </c>
      <c r="K960" s="202" t="s">
        <v>7374</v>
      </c>
      <c r="L960" s="294"/>
      <c r="M960" s="205" t="s">
        <v>7364</v>
      </c>
      <c r="N960" s="294"/>
      <c r="O960" s="259">
        <v>39.9</v>
      </c>
      <c r="P960" s="294"/>
      <c r="Q960" s="207">
        <v>4931520.3</v>
      </c>
      <c r="R960" s="294"/>
      <c r="S960" s="294"/>
      <c r="T960" s="294"/>
      <c r="U960" s="294"/>
      <c r="V960" s="294"/>
      <c r="W960" s="294"/>
      <c r="X960" s="294"/>
      <c r="Y960" s="294" t="s">
        <v>1807</v>
      </c>
    </row>
    <row r="961" spans="1:25" s="198" customFormat="1" ht="51" x14ac:dyDescent="0.25">
      <c r="A961" s="97">
        <f t="shared" si="16"/>
        <v>960</v>
      </c>
      <c r="B961" s="294"/>
      <c r="C961" s="191" t="s">
        <v>1652</v>
      </c>
      <c r="D961" s="294" t="s">
        <v>1787</v>
      </c>
      <c r="E961" s="259" t="s">
        <v>7896</v>
      </c>
      <c r="F961" s="208" t="s">
        <v>7535</v>
      </c>
      <c r="G961" s="259" t="s">
        <v>7342</v>
      </c>
      <c r="H961" s="304"/>
      <c r="I961" s="294"/>
      <c r="J961" s="294" t="s">
        <v>7879</v>
      </c>
      <c r="K961" s="202" t="s">
        <v>7374</v>
      </c>
      <c r="L961" s="294"/>
      <c r="M961" s="205" t="s">
        <v>7365</v>
      </c>
      <c r="N961" s="294"/>
      <c r="O961" s="206">
        <v>40</v>
      </c>
      <c r="P961" s="294"/>
      <c r="Q961" s="207">
        <v>4450480</v>
      </c>
      <c r="R961" s="294"/>
      <c r="S961" s="294"/>
      <c r="T961" s="294"/>
      <c r="U961" s="294"/>
      <c r="V961" s="294"/>
      <c r="W961" s="294"/>
      <c r="X961" s="294"/>
      <c r="Y961" s="294" t="s">
        <v>1807</v>
      </c>
    </row>
    <row r="962" spans="1:25" s="198" customFormat="1" ht="51" x14ac:dyDescent="0.25">
      <c r="A962" s="97">
        <f t="shared" si="16"/>
        <v>961</v>
      </c>
      <c r="B962" s="294"/>
      <c r="C962" s="191" t="s">
        <v>1652</v>
      </c>
      <c r="D962" s="294" t="s">
        <v>1787</v>
      </c>
      <c r="E962" s="259" t="s">
        <v>7896</v>
      </c>
      <c r="F962" s="208" t="s">
        <v>7536</v>
      </c>
      <c r="G962" s="259" t="s">
        <v>7343</v>
      </c>
      <c r="H962" s="304"/>
      <c r="I962" s="294"/>
      <c r="J962" s="294" t="s">
        <v>7879</v>
      </c>
      <c r="K962" s="202" t="s">
        <v>7374</v>
      </c>
      <c r="L962" s="294"/>
      <c r="M962" s="205" t="s">
        <v>7366</v>
      </c>
      <c r="N962" s="294"/>
      <c r="O962" s="259">
        <v>28.1</v>
      </c>
      <c r="P962" s="294"/>
      <c r="Q962" s="207">
        <v>2992947.8</v>
      </c>
      <c r="R962" s="294"/>
      <c r="S962" s="294"/>
      <c r="T962" s="294"/>
      <c r="U962" s="294"/>
      <c r="V962" s="294"/>
      <c r="W962" s="294"/>
      <c r="X962" s="294"/>
      <c r="Y962" s="294" t="s">
        <v>1807</v>
      </c>
    </row>
    <row r="963" spans="1:25" s="198" customFormat="1" ht="51" x14ac:dyDescent="0.25">
      <c r="A963" s="97">
        <f t="shared" si="16"/>
        <v>962</v>
      </c>
      <c r="B963" s="294"/>
      <c r="C963" s="191" t="s">
        <v>1652</v>
      </c>
      <c r="D963" s="294" t="s">
        <v>1787</v>
      </c>
      <c r="E963" s="259" t="s">
        <v>7896</v>
      </c>
      <c r="F963" s="208" t="s">
        <v>7537</v>
      </c>
      <c r="G963" s="306" t="s">
        <v>7344</v>
      </c>
      <c r="H963" s="304"/>
      <c r="I963" s="294"/>
      <c r="J963" s="294" t="s">
        <v>7879</v>
      </c>
      <c r="K963" s="202" t="s">
        <v>7374</v>
      </c>
      <c r="L963" s="294"/>
      <c r="M963" s="205" t="s">
        <v>7367</v>
      </c>
      <c r="N963" s="294"/>
      <c r="O963" s="259">
        <v>29.2</v>
      </c>
      <c r="P963" s="294"/>
      <c r="Q963" s="207">
        <v>3522514.5</v>
      </c>
      <c r="R963" s="294"/>
      <c r="S963" s="294"/>
      <c r="T963" s="294"/>
      <c r="U963" s="294"/>
      <c r="V963" s="294"/>
      <c r="W963" s="294"/>
      <c r="X963" s="294"/>
      <c r="Y963" s="294" t="s">
        <v>1807</v>
      </c>
    </row>
    <row r="964" spans="1:25" s="198" customFormat="1" ht="51" x14ac:dyDescent="0.25">
      <c r="A964" s="97">
        <f t="shared" si="16"/>
        <v>963</v>
      </c>
      <c r="B964" s="294"/>
      <c r="C964" s="191" t="s">
        <v>1652</v>
      </c>
      <c r="D964" s="294" t="s">
        <v>1787</v>
      </c>
      <c r="E964" s="259" t="s">
        <v>7896</v>
      </c>
      <c r="F964" s="208" t="s">
        <v>7538</v>
      </c>
      <c r="G964" s="306" t="s">
        <v>7345</v>
      </c>
      <c r="H964" s="304"/>
      <c r="I964" s="294"/>
      <c r="J964" s="294" t="s">
        <v>7879</v>
      </c>
      <c r="K964" s="202" t="s">
        <v>7374</v>
      </c>
      <c r="L964" s="294"/>
      <c r="M964" s="205" t="s">
        <v>7368</v>
      </c>
      <c r="N964" s="294"/>
      <c r="O964" s="259">
        <v>40.1</v>
      </c>
      <c r="P964" s="294"/>
      <c r="Q964" s="207">
        <v>4450480</v>
      </c>
      <c r="R964" s="294"/>
      <c r="S964" s="294"/>
      <c r="T964" s="294"/>
      <c r="U964" s="294"/>
      <c r="V964" s="294"/>
      <c r="W964" s="294"/>
      <c r="X964" s="294"/>
      <c r="Y964" s="294" t="s">
        <v>1807</v>
      </c>
    </row>
    <row r="965" spans="1:25" s="198" customFormat="1" ht="61.5" customHeight="1" x14ac:dyDescent="0.25">
      <c r="A965" s="97">
        <f t="shared" si="16"/>
        <v>964</v>
      </c>
      <c r="B965" s="294"/>
      <c r="C965" s="191" t="s">
        <v>1652</v>
      </c>
      <c r="D965" s="294" t="s">
        <v>1787</v>
      </c>
      <c r="E965" s="259" t="s">
        <v>7896</v>
      </c>
      <c r="F965" s="208" t="s">
        <v>7539</v>
      </c>
      <c r="G965" s="306" t="s">
        <v>7346</v>
      </c>
      <c r="H965" s="304"/>
      <c r="I965" s="294"/>
      <c r="J965" s="294" t="s">
        <v>7879</v>
      </c>
      <c r="K965" s="202" t="s">
        <v>7374</v>
      </c>
      <c r="L965" s="294"/>
      <c r="M965" s="205" t="s">
        <v>7369</v>
      </c>
      <c r="N965" s="294"/>
      <c r="O965" s="259">
        <v>27.4</v>
      </c>
      <c r="P965" s="294"/>
      <c r="Q965" s="207">
        <v>2948443</v>
      </c>
      <c r="R965" s="294"/>
      <c r="S965" s="294"/>
      <c r="T965" s="294"/>
      <c r="U965" s="294"/>
      <c r="V965" s="294"/>
      <c r="W965" s="294"/>
      <c r="X965" s="294"/>
      <c r="Y965" s="294" t="s">
        <v>1807</v>
      </c>
    </row>
    <row r="966" spans="1:25" s="198" customFormat="1" ht="51" x14ac:dyDescent="0.25">
      <c r="A966" s="97">
        <f t="shared" si="16"/>
        <v>965</v>
      </c>
      <c r="B966" s="294"/>
      <c r="C966" s="191" t="s">
        <v>1652</v>
      </c>
      <c r="D966" s="294" t="s">
        <v>1787</v>
      </c>
      <c r="E966" s="259" t="s">
        <v>7896</v>
      </c>
      <c r="F966" s="208" t="s">
        <v>7540</v>
      </c>
      <c r="G966" s="306" t="s">
        <v>7347</v>
      </c>
      <c r="H966" s="304"/>
      <c r="I966" s="294"/>
      <c r="J966" s="294" t="s">
        <v>7879</v>
      </c>
      <c r="K966" s="202" t="s">
        <v>7374</v>
      </c>
      <c r="L966" s="294"/>
      <c r="M966" s="205" t="s">
        <v>7370</v>
      </c>
      <c r="N966" s="294"/>
      <c r="O966" s="259">
        <v>29.1</v>
      </c>
      <c r="P966" s="294"/>
      <c r="Q966" s="207">
        <v>3215471.8</v>
      </c>
      <c r="R966" s="294"/>
      <c r="S966" s="294"/>
      <c r="T966" s="294"/>
      <c r="U966" s="294"/>
      <c r="V966" s="294"/>
      <c r="W966" s="294"/>
      <c r="X966" s="294"/>
      <c r="Y966" s="294" t="s">
        <v>1807</v>
      </c>
    </row>
    <row r="967" spans="1:25" s="198" customFormat="1" ht="51" x14ac:dyDescent="0.25">
      <c r="A967" s="97">
        <f t="shared" si="16"/>
        <v>966</v>
      </c>
      <c r="B967" s="294"/>
      <c r="C967" s="191" t="s">
        <v>1652</v>
      </c>
      <c r="D967" s="294" t="s">
        <v>1787</v>
      </c>
      <c r="E967" s="259" t="s">
        <v>7896</v>
      </c>
      <c r="F967" s="208" t="s">
        <v>7541</v>
      </c>
      <c r="G967" s="306" t="s">
        <v>7348</v>
      </c>
      <c r="H967" s="304"/>
      <c r="I967" s="294"/>
      <c r="J967" s="294" t="s">
        <v>7879</v>
      </c>
      <c r="K967" s="202" t="s">
        <v>7374</v>
      </c>
      <c r="L967" s="294"/>
      <c r="M967" s="205" t="s">
        <v>7371</v>
      </c>
      <c r="N967" s="294"/>
      <c r="O967" s="259">
        <v>40.1</v>
      </c>
      <c r="P967" s="294"/>
      <c r="Q967" s="207">
        <v>4450480</v>
      </c>
      <c r="R967" s="294"/>
      <c r="S967" s="294"/>
      <c r="T967" s="294"/>
      <c r="U967" s="294"/>
      <c r="V967" s="294"/>
      <c r="W967" s="294"/>
      <c r="X967" s="294"/>
      <c r="Y967" s="294" t="s">
        <v>1807</v>
      </c>
    </row>
    <row r="968" spans="1:25" s="198" customFormat="1" ht="51" x14ac:dyDescent="0.25">
      <c r="A968" s="97">
        <f t="shared" si="16"/>
        <v>967</v>
      </c>
      <c r="B968" s="294"/>
      <c r="C968" s="191" t="s">
        <v>1652</v>
      </c>
      <c r="D968" s="294" t="s">
        <v>1787</v>
      </c>
      <c r="E968" s="259" t="s">
        <v>7896</v>
      </c>
      <c r="F968" s="208" t="s">
        <v>7542</v>
      </c>
      <c r="G968" s="259" t="s">
        <v>7349</v>
      </c>
      <c r="H968" s="304"/>
      <c r="I968" s="294"/>
      <c r="J968" s="294" t="s">
        <v>7879</v>
      </c>
      <c r="K968" s="202" t="s">
        <v>7374</v>
      </c>
      <c r="L968" s="294"/>
      <c r="M968" s="205" t="s">
        <v>7372</v>
      </c>
      <c r="N968" s="294"/>
      <c r="O968" s="259">
        <v>40.299999999999997</v>
      </c>
      <c r="P968" s="294"/>
      <c r="Q968" s="207">
        <v>4493880</v>
      </c>
      <c r="R968" s="294"/>
      <c r="S968" s="294"/>
      <c r="T968" s="294"/>
      <c r="U968" s="294"/>
      <c r="V968" s="294"/>
      <c r="W968" s="294"/>
      <c r="X968" s="294"/>
      <c r="Y968" s="294" t="s">
        <v>1807</v>
      </c>
    </row>
    <row r="969" spans="1:25" s="198" customFormat="1" ht="71.25" customHeight="1" x14ac:dyDescent="0.25">
      <c r="A969" s="97">
        <f t="shared" ref="A969:A1008" si="17">A968+1</f>
        <v>968</v>
      </c>
      <c r="B969" s="294"/>
      <c r="C969" s="191" t="s">
        <v>1652</v>
      </c>
      <c r="D969" s="294" t="s">
        <v>1787</v>
      </c>
      <c r="E969" s="259" t="s">
        <v>7896</v>
      </c>
      <c r="F969" s="208" t="s">
        <v>7543</v>
      </c>
      <c r="G969" s="259" t="s">
        <v>7350</v>
      </c>
      <c r="H969" s="304"/>
      <c r="I969" s="294"/>
      <c r="J969" s="294" t="s">
        <v>7879</v>
      </c>
      <c r="K969" s="202" t="s">
        <v>7374</v>
      </c>
      <c r="L969" s="294"/>
      <c r="M969" s="205" t="s">
        <v>7373</v>
      </c>
      <c r="N969" s="294"/>
      <c r="O969" s="259">
        <v>40.6</v>
      </c>
      <c r="P969" s="294"/>
      <c r="Q969" s="207">
        <v>4943880</v>
      </c>
      <c r="R969" s="294"/>
      <c r="S969" s="294"/>
      <c r="T969" s="294"/>
      <c r="U969" s="294"/>
      <c r="V969" s="294"/>
      <c r="W969" s="294"/>
      <c r="X969" s="294"/>
      <c r="Y969" s="294" t="s">
        <v>1807</v>
      </c>
    </row>
    <row r="970" spans="1:25" s="198" customFormat="1" ht="51" x14ac:dyDescent="0.25">
      <c r="A970" s="97">
        <f t="shared" si="17"/>
        <v>969</v>
      </c>
      <c r="B970" s="294"/>
      <c r="C970" s="191" t="s">
        <v>1652</v>
      </c>
      <c r="D970" s="294" t="s">
        <v>1787</v>
      </c>
      <c r="E970" s="259" t="s">
        <v>7896</v>
      </c>
      <c r="F970" s="208" t="s">
        <v>7554</v>
      </c>
      <c r="G970" s="306" t="s">
        <v>7376</v>
      </c>
      <c r="H970" s="304"/>
      <c r="I970" s="294"/>
      <c r="J970" s="294" t="s">
        <v>7879</v>
      </c>
      <c r="K970" s="202" t="s">
        <v>7394</v>
      </c>
      <c r="L970" s="294"/>
      <c r="M970" s="205" t="s">
        <v>7385</v>
      </c>
      <c r="N970" s="294"/>
      <c r="O970" s="206">
        <v>17.7</v>
      </c>
      <c r="P970" s="294"/>
      <c r="Q970" s="207">
        <v>1709603</v>
      </c>
      <c r="R970" s="294"/>
      <c r="S970" s="294"/>
      <c r="T970" s="294"/>
      <c r="U970" s="294"/>
      <c r="V970" s="294"/>
      <c r="W970" s="294"/>
      <c r="X970" s="294"/>
      <c r="Y970" s="294" t="s">
        <v>1791</v>
      </c>
    </row>
    <row r="971" spans="1:25" s="198" customFormat="1" ht="51" x14ac:dyDescent="0.25">
      <c r="A971" s="97">
        <f t="shared" si="17"/>
        <v>970</v>
      </c>
      <c r="B971" s="294"/>
      <c r="C971" s="191" t="s">
        <v>1652</v>
      </c>
      <c r="D971" s="294" t="s">
        <v>1787</v>
      </c>
      <c r="E971" s="259" t="s">
        <v>7896</v>
      </c>
      <c r="F971" s="208" t="s">
        <v>7555</v>
      </c>
      <c r="G971" s="306" t="s">
        <v>7377</v>
      </c>
      <c r="H971" s="304"/>
      <c r="I971" s="294"/>
      <c r="J971" s="294" t="s">
        <v>7879</v>
      </c>
      <c r="K971" s="202" t="s">
        <v>7394</v>
      </c>
      <c r="L971" s="294"/>
      <c r="M971" s="205" t="s">
        <v>7386</v>
      </c>
      <c r="N971" s="294"/>
      <c r="O971" s="206">
        <v>19</v>
      </c>
      <c r="P971" s="294"/>
      <c r="Q971" s="207">
        <v>1744400</v>
      </c>
      <c r="R971" s="294"/>
      <c r="S971" s="294"/>
      <c r="T971" s="294"/>
      <c r="U971" s="294"/>
      <c r="V971" s="294"/>
      <c r="W971" s="294"/>
      <c r="X971" s="294"/>
      <c r="Y971" s="294" t="s">
        <v>1791</v>
      </c>
    </row>
    <row r="972" spans="1:25" s="198" customFormat="1" ht="51" x14ac:dyDescent="0.25">
      <c r="A972" s="97">
        <f t="shared" si="17"/>
        <v>971</v>
      </c>
      <c r="B972" s="294"/>
      <c r="C972" s="191" t="s">
        <v>1652</v>
      </c>
      <c r="D972" s="294" t="s">
        <v>1787</v>
      </c>
      <c r="E972" s="259" t="s">
        <v>7896</v>
      </c>
      <c r="F972" s="208" t="s">
        <v>7556</v>
      </c>
      <c r="G972" s="259" t="s">
        <v>7378</v>
      </c>
      <c r="H972" s="304"/>
      <c r="I972" s="294"/>
      <c r="J972" s="294" t="s">
        <v>7879</v>
      </c>
      <c r="K972" s="202" t="s">
        <v>7394</v>
      </c>
      <c r="L972" s="294"/>
      <c r="M972" s="205" t="s">
        <v>7387</v>
      </c>
      <c r="N972" s="294"/>
      <c r="O972" s="206">
        <v>26.7</v>
      </c>
      <c r="P972" s="294"/>
      <c r="Q972" s="261">
        <v>2651000</v>
      </c>
      <c r="R972" s="294"/>
      <c r="S972" s="294"/>
      <c r="T972" s="294"/>
      <c r="U972" s="294"/>
      <c r="V972" s="294"/>
      <c r="W972" s="294"/>
      <c r="X972" s="294"/>
      <c r="Y972" s="294" t="s">
        <v>1791</v>
      </c>
    </row>
    <row r="973" spans="1:25" s="198" customFormat="1" ht="51" x14ac:dyDescent="0.25">
      <c r="A973" s="97">
        <f t="shared" si="17"/>
        <v>972</v>
      </c>
      <c r="B973" s="294"/>
      <c r="C973" s="191" t="s">
        <v>1652</v>
      </c>
      <c r="D973" s="294" t="s">
        <v>1787</v>
      </c>
      <c r="E973" s="259" t="s">
        <v>7896</v>
      </c>
      <c r="F973" s="208" t="s">
        <v>7557</v>
      </c>
      <c r="G973" s="259" t="s">
        <v>7379</v>
      </c>
      <c r="H973" s="304"/>
      <c r="I973" s="294"/>
      <c r="J973" s="294" t="s">
        <v>7879</v>
      </c>
      <c r="K973" s="202" t="s">
        <v>7394</v>
      </c>
      <c r="L973" s="294"/>
      <c r="M973" s="205" t="s">
        <v>7388</v>
      </c>
      <c r="N973" s="294"/>
      <c r="O973" s="206">
        <v>24.2</v>
      </c>
      <c r="P973" s="294"/>
      <c r="Q973" s="261">
        <v>2188493</v>
      </c>
      <c r="R973" s="294"/>
      <c r="S973" s="294"/>
      <c r="T973" s="294"/>
      <c r="U973" s="294"/>
      <c r="V973" s="294"/>
      <c r="W973" s="294"/>
      <c r="X973" s="294"/>
      <c r="Y973" s="294" t="s">
        <v>1791</v>
      </c>
    </row>
    <row r="974" spans="1:25" s="198" customFormat="1" ht="51" x14ac:dyDescent="0.25">
      <c r="A974" s="97">
        <f t="shared" si="17"/>
        <v>973</v>
      </c>
      <c r="B974" s="294"/>
      <c r="C974" s="191" t="s">
        <v>1652</v>
      </c>
      <c r="D974" s="294" t="s">
        <v>1787</v>
      </c>
      <c r="E974" s="259" t="s">
        <v>7896</v>
      </c>
      <c r="F974" s="208" t="s">
        <v>7558</v>
      </c>
      <c r="G974" s="259" t="s">
        <v>7380</v>
      </c>
      <c r="H974" s="304"/>
      <c r="I974" s="294"/>
      <c r="J974" s="294" t="s">
        <v>7879</v>
      </c>
      <c r="K974" s="202" t="s">
        <v>7394</v>
      </c>
      <c r="L974" s="294"/>
      <c r="M974" s="205" t="s">
        <v>7389</v>
      </c>
      <c r="N974" s="294"/>
      <c r="O974" s="206">
        <v>24.8</v>
      </c>
      <c r="P974" s="294"/>
      <c r="Q974" s="261">
        <v>2229833</v>
      </c>
      <c r="R974" s="294"/>
      <c r="S974" s="294"/>
      <c r="T974" s="294"/>
      <c r="U974" s="294"/>
      <c r="V974" s="294"/>
      <c r="W974" s="294"/>
      <c r="X974" s="294"/>
      <c r="Y974" s="294" t="s">
        <v>1791</v>
      </c>
    </row>
    <row r="975" spans="1:25" s="198" customFormat="1" ht="51" x14ac:dyDescent="0.25">
      <c r="A975" s="97">
        <f t="shared" si="17"/>
        <v>974</v>
      </c>
      <c r="B975" s="294"/>
      <c r="C975" s="191" t="s">
        <v>1652</v>
      </c>
      <c r="D975" s="294" t="s">
        <v>1787</v>
      </c>
      <c r="E975" s="259" t="s">
        <v>7896</v>
      </c>
      <c r="F975" s="208" t="s">
        <v>7559</v>
      </c>
      <c r="G975" s="306" t="s">
        <v>7381</v>
      </c>
      <c r="H975" s="304"/>
      <c r="I975" s="294"/>
      <c r="J975" s="294" t="s">
        <v>7879</v>
      </c>
      <c r="K975" s="202" t="s">
        <v>7394</v>
      </c>
      <c r="L975" s="294"/>
      <c r="M975" s="205" t="s">
        <v>7390</v>
      </c>
      <c r="N975" s="294"/>
      <c r="O975" s="206">
        <v>39</v>
      </c>
      <c r="P975" s="294"/>
      <c r="Q975" s="261">
        <v>3703000</v>
      </c>
      <c r="R975" s="294"/>
      <c r="S975" s="294"/>
      <c r="T975" s="294"/>
      <c r="U975" s="294"/>
      <c r="V975" s="294"/>
      <c r="W975" s="294"/>
      <c r="X975" s="294"/>
      <c r="Y975" s="294" t="s">
        <v>1791</v>
      </c>
    </row>
    <row r="976" spans="1:25" s="198" customFormat="1" ht="51" x14ac:dyDescent="0.25">
      <c r="A976" s="97">
        <f t="shared" si="17"/>
        <v>975</v>
      </c>
      <c r="B976" s="294"/>
      <c r="C976" s="191" t="s">
        <v>1652</v>
      </c>
      <c r="D976" s="294" t="s">
        <v>1787</v>
      </c>
      <c r="E976" s="259" t="s">
        <v>7896</v>
      </c>
      <c r="F976" s="208" t="s">
        <v>7560</v>
      </c>
      <c r="G976" s="306" t="s">
        <v>7382</v>
      </c>
      <c r="H976" s="304"/>
      <c r="I976" s="294"/>
      <c r="J976" s="294" t="s">
        <v>7879</v>
      </c>
      <c r="K976" s="202" t="s">
        <v>7394</v>
      </c>
      <c r="L976" s="294"/>
      <c r="M976" s="205" t="s">
        <v>7391</v>
      </c>
      <c r="N976" s="294"/>
      <c r="O976" s="206">
        <v>34.9</v>
      </c>
      <c r="P976" s="294"/>
      <c r="Q976" s="272">
        <v>3551440</v>
      </c>
      <c r="R976" s="294"/>
      <c r="S976" s="294"/>
      <c r="T976" s="294"/>
      <c r="U976" s="294"/>
      <c r="V976" s="294"/>
      <c r="W976" s="294"/>
      <c r="X976" s="294"/>
      <c r="Y976" s="294" t="s">
        <v>1791</v>
      </c>
    </row>
    <row r="977" spans="1:25" s="198" customFormat="1" ht="51" x14ac:dyDescent="0.25">
      <c r="A977" s="97">
        <f t="shared" si="17"/>
        <v>976</v>
      </c>
      <c r="B977" s="294"/>
      <c r="C977" s="191" t="s">
        <v>1652</v>
      </c>
      <c r="D977" s="294" t="s">
        <v>1787</v>
      </c>
      <c r="E977" s="259" t="s">
        <v>7896</v>
      </c>
      <c r="F977" s="208" t="s">
        <v>7561</v>
      </c>
      <c r="G977" s="306" t="s">
        <v>7383</v>
      </c>
      <c r="H977" s="304"/>
      <c r="I977" s="294"/>
      <c r="J977" s="294" t="s">
        <v>7879</v>
      </c>
      <c r="K977" s="202" t="s">
        <v>7394</v>
      </c>
      <c r="L977" s="294"/>
      <c r="M977" s="205" t="s">
        <v>7392</v>
      </c>
      <c r="N977" s="294"/>
      <c r="O977" s="206">
        <v>26.8</v>
      </c>
      <c r="P977" s="294"/>
      <c r="Q977" s="261">
        <v>2135153</v>
      </c>
      <c r="R977" s="294"/>
      <c r="S977" s="294"/>
      <c r="T977" s="294"/>
      <c r="U977" s="294"/>
      <c r="V977" s="294"/>
      <c r="W977" s="294"/>
      <c r="X977" s="294"/>
      <c r="Y977" s="294" t="s">
        <v>1791</v>
      </c>
    </row>
    <row r="978" spans="1:25" s="198" customFormat="1" ht="51" x14ac:dyDescent="0.25">
      <c r="A978" s="97">
        <f t="shared" si="17"/>
        <v>977</v>
      </c>
      <c r="B978" s="294"/>
      <c r="C978" s="191" t="s">
        <v>1652</v>
      </c>
      <c r="D978" s="294" t="s">
        <v>1787</v>
      </c>
      <c r="E978" s="259" t="s">
        <v>7896</v>
      </c>
      <c r="F978" s="208" t="s">
        <v>7562</v>
      </c>
      <c r="G978" s="306" t="s">
        <v>7384</v>
      </c>
      <c r="H978" s="304"/>
      <c r="I978" s="294"/>
      <c r="J978" s="294" t="s">
        <v>7879</v>
      </c>
      <c r="K978" s="202" t="s">
        <v>7394</v>
      </c>
      <c r="L978" s="294"/>
      <c r="M978" s="205" t="s">
        <v>7393</v>
      </c>
      <c r="N978" s="294"/>
      <c r="O978" s="206">
        <v>23.5</v>
      </c>
      <c r="P978" s="294"/>
      <c r="Q978" s="261">
        <v>2143333</v>
      </c>
      <c r="R978" s="294"/>
      <c r="S978" s="294"/>
      <c r="T978" s="294"/>
      <c r="U978" s="294"/>
      <c r="V978" s="294"/>
      <c r="W978" s="294"/>
      <c r="X978" s="294"/>
      <c r="Y978" s="294" t="s">
        <v>1791</v>
      </c>
    </row>
    <row r="979" spans="1:25" s="198" customFormat="1" ht="51" x14ac:dyDescent="0.25">
      <c r="A979" s="97">
        <f t="shared" si="17"/>
        <v>978</v>
      </c>
      <c r="B979" s="294"/>
      <c r="C979" s="191" t="s">
        <v>1652</v>
      </c>
      <c r="D979" s="294" t="s">
        <v>1787</v>
      </c>
      <c r="E979" s="259" t="s">
        <v>7896</v>
      </c>
      <c r="F979" s="279" t="s">
        <v>7462</v>
      </c>
      <c r="G979" s="61" t="s">
        <v>7463</v>
      </c>
      <c r="H979" s="304"/>
      <c r="I979" s="294"/>
      <c r="J979" s="294" t="s">
        <v>7879</v>
      </c>
      <c r="K979" s="202" t="s">
        <v>7464</v>
      </c>
      <c r="L979" s="294"/>
      <c r="M979" s="294" t="s">
        <v>7465</v>
      </c>
      <c r="N979" s="294"/>
      <c r="O979" s="63">
        <v>34.5</v>
      </c>
      <c r="P979" s="294"/>
      <c r="Q979" s="292">
        <v>4328000</v>
      </c>
      <c r="R979" s="294"/>
      <c r="S979" s="294"/>
      <c r="T979" s="294"/>
      <c r="U979" s="294"/>
      <c r="V979" s="294"/>
      <c r="W979" s="294"/>
      <c r="X979" s="294"/>
      <c r="Y979" s="294" t="s">
        <v>1807</v>
      </c>
    </row>
    <row r="980" spans="1:25" s="198" customFormat="1" ht="75" customHeight="1" x14ac:dyDescent="0.25">
      <c r="A980" s="97">
        <f t="shared" si="17"/>
        <v>979</v>
      </c>
      <c r="B980" s="294"/>
      <c r="C980" s="191" t="s">
        <v>1652</v>
      </c>
      <c r="D980" s="294" t="s">
        <v>1787</v>
      </c>
      <c r="E980" s="259" t="s">
        <v>7896</v>
      </c>
      <c r="F980" s="265" t="s">
        <v>7517</v>
      </c>
      <c r="G980" s="306" t="s">
        <v>7518</v>
      </c>
      <c r="H980" s="304"/>
      <c r="I980" s="294"/>
      <c r="J980" s="294" t="s">
        <v>7879</v>
      </c>
      <c r="K980" s="202" t="s">
        <v>7515</v>
      </c>
      <c r="L980" s="294"/>
      <c r="M980" s="294" t="s">
        <v>7516</v>
      </c>
      <c r="N980" s="294"/>
      <c r="O980" s="206">
        <v>21</v>
      </c>
      <c r="P980" s="294"/>
      <c r="Q980" s="292">
        <v>2840250</v>
      </c>
      <c r="R980" s="294"/>
      <c r="S980" s="294"/>
      <c r="T980" s="294"/>
      <c r="U980" s="294"/>
      <c r="V980" s="294"/>
      <c r="W980" s="294"/>
      <c r="X980" s="294"/>
      <c r="Y980" s="294" t="s">
        <v>1807</v>
      </c>
    </row>
    <row r="981" spans="1:25" s="198" customFormat="1" ht="72" customHeight="1" x14ac:dyDescent="0.25">
      <c r="A981" s="97">
        <f t="shared" si="17"/>
        <v>980</v>
      </c>
      <c r="B981" s="294"/>
      <c r="C981" s="191" t="s">
        <v>1652</v>
      </c>
      <c r="D981" s="294" t="s">
        <v>1787</v>
      </c>
      <c r="E981" s="259" t="s">
        <v>7896</v>
      </c>
      <c r="F981" s="265" t="s">
        <v>7519</v>
      </c>
      <c r="G981" s="306" t="s">
        <v>7586</v>
      </c>
      <c r="H981" s="304"/>
      <c r="I981" s="294"/>
      <c r="J981" s="294" t="s">
        <v>7879</v>
      </c>
      <c r="K981" s="202" t="s">
        <v>7515</v>
      </c>
      <c r="L981" s="294"/>
      <c r="M981" s="294" t="s">
        <v>7520</v>
      </c>
      <c r="N981" s="294"/>
      <c r="O981" s="262">
        <v>31.11</v>
      </c>
      <c r="P981" s="294"/>
      <c r="Q981" s="292">
        <v>3899000</v>
      </c>
      <c r="R981" s="294"/>
      <c r="S981" s="294"/>
      <c r="T981" s="294"/>
      <c r="U981" s="294"/>
      <c r="V981" s="294"/>
      <c r="W981" s="294"/>
      <c r="X981" s="294"/>
      <c r="Y981" s="294" t="s">
        <v>1807</v>
      </c>
    </row>
    <row r="982" spans="1:25" s="198" customFormat="1" ht="47.25" customHeight="1" x14ac:dyDescent="0.25">
      <c r="A982" s="97">
        <f t="shared" si="17"/>
        <v>981</v>
      </c>
      <c r="B982" s="294"/>
      <c r="C982" s="191" t="s">
        <v>1652</v>
      </c>
      <c r="D982" s="294" t="s">
        <v>1787</v>
      </c>
      <c r="E982" s="259" t="s">
        <v>7896</v>
      </c>
      <c r="F982" s="265" t="s">
        <v>7690</v>
      </c>
      <c r="G982" s="306" t="s">
        <v>7691</v>
      </c>
      <c r="H982" s="304"/>
      <c r="I982" s="294"/>
      <c r="J982" s="294" t="s">
        <v>7879</v>
      </c>
      <c r="K982" s="202" t="s">
        <v>7693</v>
      </c>
      <c r="L982" s="294"/>
      <c r="M982" s="11" t="s">
        <v>7692</v>
      </c>
      <c r="N982" s="294"/>
      <c r="O982" s="206">
        <v>29.5</v>
      </c>
      <c r="P982" s="294"/>
      <c r="Q982" s="292">
        <v>3922250</v>
      </c>
      <c r="R982" s="294"/>
      <c r="S982" s="294"/>
      <c r="T982" s="294"/>
      <c r="U982" s="294"/>
      <c r="V982" s="294"/>
      <c r="W982" s="294"/>
      <c r="X982" s="294"/>
      <c r="Y982" s="294" t="s">
        <v>1807</v>
      </c>
    </row>
    <row r="983" spans="1:25" s="198" customFormat="1" ht="50.25" customHeight="1" x14ac:dyDescent="0.25">
      <c r="A983" s="97">
        <f t="shared" si="17"/>
        <v>982</v>
      </c>
      <c r="B983" s="294"/>
      <c r="C983" s="191" t="s">
        <v>1652</v>
      </c>
      <c r="D983" s="294" t="s">
        <v>1787</v>
      </c>
      <c r="E983" s="259" t="s">
        <v>7896</v>
      </c>
      <c r="F983" s="265" t="s">
        <v>7694</v>
      </c>
      <c r="G983" s="306" t="s">
        <v>7696</v>
      </c>
      <c r="H983" s="304"/>
      <c r="I983" s="294"/>
      <c r="J983" s="294" t="s">
        <v>7879</v>
      </c>
      <c r="K983" s="202" t="s">
        <v>7693</v>
      </c>
      <c r="L983" s="294"/>
      <c r="M983" s="11" t="s">
        <v>7695</v>
      </c>
      <c r="N983" s="294"/>
      <c r="O983" s="206">
        <v>47.7</v>
      </c>
      <c r="P983" s="294"/>
      <c r="Q983" s="292">
        <v>6010200</v>
      </c>
      <c r="R983" s="294"/>
      <c r="S983" s="294"/>
      <c r="T983" s="294"/>
      <c r="U983" s="294"/>
      <c r="V983" s="294"/>
      <c r="W983" s="294"/>
      <c r="X983" s="294"/>
      <c r="Y983" s="294" t="s">
        <v>1807</v>
      </c>
    </row>
    <row r="984" spans="1:25" s="198" customFormat="1" ht="64.5" customHeight="1" x14ac:dyDescent="0.25">
      <c r="A984" s="97">
        <f t="shared" si="17"/>
        <v>983</v>
      </c>
      <c r="B984" s="294"/>
      <c r="C984" s="191" t="s">
        <v>1652</v>
      </c>
      <c r="D984" s="294" t="s">
        <v>1787</v>
      </c>
      <c r="E984" s="259" t="s">
        <v>7896</v>
      </c>
      <c r="F984" s="265" t="s">
        <v>7699</v>
      </c>
      <c r="G984" s="306" t="s">
        <v>7698</v>
      </c>
      <c r="H984" s="304"/>
      <c r="I984" s="294"/>
      <c r="J984" s="294" t="s">
        <v>7879</v>
      </c>
      <c r="K984" s="202" t="s">
        <v>7693</v>
      </c>
      <c r="L984" s="294"/>
      <c r="M984" s="11" t="s">
        <v>7697</v>
      </c>
      <c r="N984" s="294"/>
      <c r="O984" s="206">
        <v>29.3</v>
      </c>
      <c r="P984" s="294"/>
      <c r="Q984" s="292">
        <v>3922250</v>
      </c>
      <c r="R984" s="294"/>
      <c r="S984" s="294"/>
      <c r="T984" s="294"/>
      <c r="U984" s="294"/>
      <c r="V984" s="294"/>
      <c r="W984" s="294"/>
      <c r="X984" s="294"/>
      <c r="Y984" s="294" t="s">
        <v>1807</v>
      </c>
    </row>
    <row r="985" spans="1:25" s="198" customFormat="1" ht="61.5" customHeight="1" x14ac:dyDescent="0.25">
      <c r="A985" s="97">
        <f t="shared" si="17"/>
        <v>984</v>
      </c>
      <c r="B985" s="294"/>
      <c r="C985" s="191" t="s">
        <v>1652</v>
      </c>
      <c r="D985" s="294" t="s">
        <v>1787</v>
      </c>
      <c r="E985" s="259" t="s">
        <v>7896</v>
      </c>
      <c r="F985" s="265" t="s">
        <v>7700</v>
      </c>
      <c r="G985" s="306" t="s">
        <v>7702</v>
      </c>
      <c r="H985" s="304"/>
      <c r="I985" s="294"/>
      <c r="J985" s="294" t="s">
        <v>7879</v>
      </c>
      <c r="K985" s="202" t="s">
        <v>7693</v>
      </c>
      <c r="L985" s="294"/>
      <c r="M985" s="11" t="s">
        <v>7701</v>
      </c>
      <c r="N985" s="294"/>
      <c r="O985" s="206">
        <v>58.8</v>
      </c>
      <c r="P985" s="294"/>
      <c r="Q985" s="292">
        <v>5418000</v>
      </c>
      <c r="R985" s="294"/>
      <c r="S985" s="294"/>
      <c r="T985" s="294"/>
      <c r="U985" s="294"/>
      <c r="V985" s="294"/>
      <c r="W985" s="294"/>
      <c r="X985" s="294"/>
      <c r="Y985" s="294" t="s">
        <v>1807</v>
      </c>
    </row>
    <row r="986" spans="1:25" s="198" customFormat="1" ht="69" customHeight="1" x14ac:dyDescent="0.25">
      <c r="A986" s="97">
        <f t="shared" si="17"/>
        <v>985</v>
      </c>
      <c r="B986" s="294"/>
      <c r="C986" s="191" t="s">
        <v>1652</v>
      </c>
      <c r="D986" s="294" t="s">
        <v>1787</v>
      </c>
      <c r="E986" s="259" t="s">
        <v>7896</v>
      </c>
      <c r="F986" s="265" t="s">
        <v>7703</v>
      </c>
      <c r="G986" s="306" t="s">
        <v>7704</v>
      </c>
      <c r="H986" s="304"/>
      <c r="I986" s="294"/>
      <c r="J986" s="294" t="s">
        <v>7879</v>
      </c>
      <c r="K986" s="202" t="s">
        <v>7706</v>
      </c>
      <c r="L986" s="294"/>
      <c r="M986" s="11" t="s">
        <v>7705</v>
      </c>
      <c r="N986" s="294"/>
      <c r="O986" s="206">
        <v>35</v>
      </c>
      <c r="P986" s="294"/>
      <c r="Q986" s="292">
        <v>3405000.8</v>
      </c>
      <c r="R986" s="294"/>
      <c r="S986" s="294"/>
      <c r="T986" s="294"/>
      <c r="U986" s="294"/>
      <c r="V986" s="294"/>
      <c r="W986" s="294"/>
      <c r="X986" s="294"/>
      <c r="Y986" s="294" t="s">
        <v>1791</v>
      </c>
    </row>
    <row r="987" spans="1:25" s="198" customFormat="1" ht="70.5" customHeight="1" x14ac:dyDescent="0.25">
      <c r="A987" s="97">
        <f t="shared" si="17"/>
        <v>986</v>
      </c>
      <c r="B987" s="294"/>
      <c r="C987" s="191" t="s">
        <v>1652</v>
      </c>
      <c r="D987" s="294" t="s">
        <v>1787</v>
      </c>
      <c r="E987" s="259" t="s">
        <v>7896</v>
      </c>
      <c r="F987" s="265" t="s">
        <v>7707</v>
      </c>
      <c r="G987" s="306" t="s">
        <v>7708</v>
      </c>
      <c r="H987" s="304"/>
      <c r="I987" s="294"/>
      <c r="J987" s="294" t="s">
        <v>7879</v>
      </c>
      <c r="K987" s="202" t="s">
        <v>7706</v>
      </c>
      <c r="L987" s="294"/>
      <c r="M987" s="11" t="s">
        <v>7709</v>
      </c>
      <c r="N987" s="294"/>
      <c r="O987" s="206">
        <v>23.1</v>
      </c>
      <c r="P987" s="294"/>
      <c r="Q987" s="292">
        <v>2110613</v>
      </c>
      <c r="R987" s="294"/>
      <c r="S987" s="294"/>
      <c r="T987" s="294"/>
      <c r="U987" s="294"/>
      <c r="V987" s="294"/>
      <c r="W987" s="294"/>
      <c r="X987" s="294"/>
      <c r="Y987" s="294" t="s">
        <v>1791</v>
      </c>
    </row>
    <row r="988" spans="1:25" s="198" customFormat="1" ht="69.75" customHeight="1" x14ac:dyDescent="0.25">
      <c r="A988" s="97">
        <f t="shared" si="17"/>
        <v>987</v>
      </c>
      <c r="B988" s="294"/>
      <c r="C988" s="191" t="s">
        <v>1652</v>
      </c>
      <c r="D988" s="294" t="s">
        <v>1787</v>
      </c>
      <c r="E988" s="259" t="s">
        <v>7896</v>
      </c>
      <c r="F988" s="265" t="s">
        <v>7710</v>
      </c>
      <c r="G988" s="306" t="s">
        <v>7712</v>
      </c>
      <c r="H988" s="304"/>
      <c r="I988" s="294"/>
      <c r="J988" s="294" t="s">
        <v>7879</v>
      </c>
      <c r="K988" s="202" t="s">
        <v>7706</v>
      </c>
      <c r="L988" s="294"/>
      <c r="M988" s="11" t="s">
        <v>7711</v>
      </c>
      <c r="N988" s="294"/>
      <c r="O988" s="206">
        <v>40.700000000000003</v>
      </c>
      <c r="P988" s="294"/>
      <c r="Q988" s="292">
        <v>2231400</v>
      </c>
      <c r="R988" s="294"/>
      <c r="S988" s="294"/>
      <c r="T988" s="294"/>
      <c r="U988" s="294"/>
      <c r="V988" s="294"/>
      <c r="W988" s="294"/>
      <c r="X988" s="294"/>
      <c r="Y988" s="294" t="s">
        <v>1791</v>
      </c>
    </row>
    <row r="989" spans="1:25" s="198" customFormat="1" ht="69.75" customHeight="1" x14ac:dyDescent="0.25">
      <c r="A989" s="97">
        <f t="shared" si="17"/>
        <v>988</v>
      </c>
      <c r="B989" s="294"/>
      <c r="C989" s="191" t="s">
        <v>1652</v>
      </c>
      <c r="D989" s="294" t="s">
        <v>1787</v>
      </c>
      <c r="E989" s="259" t="s">
        <v>7896</v>
      </c>
      <c r="F989" s="265" t="s">
        <v>7729</v>
      </c>
      <c r="G989" s="306" t="s">
        <v>7730</v>
      </c>
      <c r="H989" s="304"/>
      <c r="I989" s="294"/>
      <c r="J989" s="294" t="s">
        <v>7879</v>
      </c>
      <c r="K989" s="202" t="s">
        <v>7732</v>
      </c>
      <c r="L989" s="294"/>
      <c r="M989" s="11" t="s">
        <v>7731</v>
      </c>
      <c r="N989" s="294"/>
      <c r="O989" s="206">
        <v>43.9</v>
      </c>
      <c r="P989" s="294"/>
      <c r="Q989" s="292">
        <v>3295799.97</v>
      </c>
      <c r="R989" s="294"/>
      <c r="S989" s="294"/>
      <c r="T989" s="294"/>
      <c r="U989" s="294"/>
      <c r="V989" s="294"/>
      <c r="W989" s="294"/>
      <c r="X989" s="294"/>
      <c r="Y989" s="294" t="s">
        <v>1807</v>
      </c>
    </row>
    <row r="990" spans="1:25" s="198" customFormat="1" ht="69.75" customHeight="1" x14ac:dyDescent="0.25">
      <c r="A990" s="97">
        <f t="shared" si="17"/>
        <v>989</v>
      </c>
      <c r="B990" s="294"/>
      <c r="C990" s="191" t="s">
        <v>1652</v>
      </c>
      <c r="D990" s="294" t="s">
        <v>1787</v>
      </c>
      <c r="E990" s="259" t="s">
        <v>7896</v>
      </c>
      <c r="F990" s="265" t="s">
        <v>7792</v>
      </c>
      <c r="G990" s="61" t="s">
        <v>7787</v>
      </c>
      <c r="H990" s="59"/>
      <c r="I990" s="294"/>
      <c r="J990" s="294" t="s">
        <v>7879</v>
      </c>
      <c r="K990" s="202" t="s">
        <v>7788</v>
      </c>
      <c r="L990" s="294"/>
      <c r="M990" s="11" t="s">
        <v>7789</v>
      </c>
      <c r="N990" s="294"/>
      <c r="O990" s="206">
        <v>17.100000000000001</v>
      </c>
      <c r="P990" s="294"/>
      <c r="Q990" s="292">
        <v>1667693</v>
      </c>
      <c r="R990" s="294"/>
      <c r="S990" s="294"/>
      <c r="T990" s="294"/>
      <c r="U990" s="294"/>
      <c r="V990" s="294"/>
      <c r="W990" s="294"/>
      <c r="X990" s="294"/>
      <c r="Y990" s="294" t="s">
        <v>1791</v>
      </c>
    </row>
    <row r="991" spans="1:25" s="198" customFormat="1" ht="69.75" customHeight="1" x14ac:dyDescent="0.25">
      <c r="A991" s="97">
        <f t="shared" si="17"/>
        <v>990</v>
      </c>
      <c r="B991" s="294"/>
      <c r="C991" s="191" t="s">
        <v>1652</v>
      </c>
      <c r="D991" s="294" t="s">
        <v>1787</v>
      </c>
      <c r="E991" s="259" t="s">
        <v>7896</v>
      </c>
      <c r="F991" s="265" t="s">
        <v>7793</v>
      </c>
      <c r="G991" s="61" t="s">
        <v>7790</v>
      </c>
      <c r="H991" s="59"/>
      <c r="I991" s="294"/>
      <c r="J991" s="294" t="s">
        <v>7879</v>
      </c>
      <c r="K991" s="202" t="s">
        <v>7788</v>
      </c>
      <c r="L991" s="294"/>
      <c r="M991" s="11" t="s">
        <v>7791</v>
      </c>
      <c r="N991" s="294"/>
      <c r="O991" s="206">
        <v>39.9</v>
      </c>
      <c r="P991" s="294"/>
      <c r="Q991" s="292">
        <v>1654000</v>
      </c>
      <c r="R991" s="294"/>
      <c r="S991" s="294"/>
      <c r="T991" s="294"/>
      <c r="U991" s="294"/>
      <c r="V991" s="294"/>
      <c r="W991" s="294"/>
      <c r="X991" s="294"/>
      <c r="Y991" s="294" t="s">
        <v>1791</v>
      </c>
    </row>
    <row r="992" spans="1:25" s="198" customFormat="1" ht="69.75" customHeight="1" x14ac:dyDescent="0.25">
      <c r="A992" s="97">
        <f t="shared" si="17"/>
        <v>991</v>
      </c>
      <c r="B992" s="294"/>
      <c r="C992" s="191" t="s">
        <v>1652</v>
      </c>
      <c r="D992" s="294" t="s">
        <v>1787</v>
      </c>
      <c r="E992" s="259" t="s">
        <v>7896</v>
      </c>
      <c r="F992" s="265" t="s">
        <v>7795</v>
      </c>
      <c r="G992" s="61" t="s">
        <v>7794</v>
      </c>
      <c r="H992" s="59"/>
      <c r="I992" s="294"/>
      <c r="J992" s="294" t="s">
        <v>7879</v>
      </c>
      <c r="K992" s="202" t="s">
        <v>7788</v>
      </c>
      <c r="L992" s="294"/>
      <c r="M992" s="11" t="s">
        <v>7796</v>
      </c>
      <c r="N992" s="294"/>
      <c r="O992" s="206">
        <v>25.7</v>
      </c>
      <c r="P992" s="294"/>
      <c r="Q992" s="292">
        <v>2562000</v>
      </c>
      <c r="R992" s="294"/>
      <c r="S992" s="294"/>
      <c r="T992" s="294"/>
      <c r="U992" s="294"/>
      <c r="V992" s="294"/>
      <c r="W992" s="294"/>
      <c r="X992" s="294"/>
      <c r="Y992" s="294" t="s">
        <v>1791</v>
      </c>
    </row>
    <row r="993" spans="1:25" s="198" customFormat="1" ht="69.75" customHeight="1" x14ac:dyDescent="0.25">
      <c r="A993" s="97">
        <f t="shared" si="17"/>
        <v>992</v>
      </c>
      <c r="B993" s="294"/>
      <c r="C993" s="191" t="s">
        <v>1652</v>
      </c>
      <c r="D993" s="294" t="s">
        <v>1787</v>
      </c>
      <c r="E993" s="259" t="s">
        <v>7896</v>
      </c>
      <c r="F993" s="265" t="s">
        <v>7798</v>
      </c>
      <c r="G993" s="61" t="s">
        <v>7797</v>
      </c>
      <c r="H993" s="59"/>
      <c r="I993" s="294"/>
      <c r="J993" s="294" t="s">
        <v>7879</v>
      </c>
      <c r="K993" s="202" t="s">
        <v>7788</v>
      </c>
      <c r="L993" s="294"/>
      <c r="M993" s="11" t="s">
        <v>7799</v>
      </c>
      <c r="N993" s="294"/>
      <c r="O993" s="206">
        <v>38.200000000000003</v>
      </c>
      <c r="P993" s="294"/>
      <c r="Q993" s="292">
        <v>3635000</v>
      </c>
      <c r="R993" s="294"/>
      <c r="S993" s="294"/>
      <c r="T993" s="294"/>
      <c r="U993" s="294"/>
      <c r="V993" s="294"/>
      <c r="W993" s="294"/>
      <c r="X993" s="294"/>
      <c r="Y993" s="294" t="s">
        <v>1791</v>
      </c>
    </row>
    <row r="994" spans="1:25" s="198" customFormat="1" ht="69.75" customHeight="1" x14ac:dyDescent="0.25">
      <c r="A994" s="97">
        <f t="shared" si="17"/>
        <v>993</v>
      </c>
      <c r="B994" s="294"/>
      <c r="C994" s="191" t="s">
        <v>1652</v>
      </c>
      <c r="D994" s="294" t="s">
        <v>1787</v>
      </c>
      <c r="E994" s="259" t="s">
        <v>7896</v>
      </c>
      <c r="F994" s="265" t="s">
        <v>7801</v>
      </c>
      <c r="G994" s="294" t="s">
        <v>7800</v>
      </c>
      <c r="H994" s="59"/>
      <c r="I994" s="294"/>
      <c r="J994" s="294" t="s">
        <v>7879</v>
      </c>
      <c r="K994" s="202" t="s">
        <v>7788</v>
      </c>
      <c r="L994" s="294"/>
      <c r="M994" s="294" t="s">
        <v>7802</v>
      </c>
      <c r="N994" s="294"/>
      <c r="O994" s="206">
        <v>38.1</v>
      </c>
      <c r="P994" s="294"/>
      <c r="Q994" s="292">
        <v>3158543</v>
      </c>
      <c r="R994" s="294"/>
      <c r="S994" s="294"/>
      <c r="T994" s="294"/>
      <c r="U994" s="294"/>
      <c r="V994" s="294"/>
      <c r="W994" s="294"/>
      <c r="X994" s="294"/>
      <c r="Y994" s="294" t="s">
        <v>1791</v>
      </c>
    </row>
    <row r="995" spans="1:25" s="198" customFormat="1" ht="69.75" customHeight="1" x14ac:dyDescent="0.25">
      <c r="A995" s="97">
        <f t="shared" si="17"/>
        <v>994</v>
      </c>
      <c r="B995" s="294"/>
      <c r="C995" s="191" t="s">
        <v>1652</v>
      </c>
      <c r="D995" s="294" t="s">
        <v>1787</v>
      </c>
      <c r="E995" s="259" t="s">
        <v>7896</v>
      </c>
      <c r="F995" s="265" t="s">
        <v>7804</v>
      </c>
      <c r="G995" s="61" t="s">
        <v>7803</v>
      </c>
      <c r="H995" s="59"/>
      <c r="I995" s="294"/>
      <c r="J995" s="294" t="s">
        <v>7879</v>
      </c>
      <c r="K995" s="202" t="s">
        <v>7788</v>
      </c>
      <c r="L995" s="294"/>
      <c r="M995" s="294" t="s">
        <v>7824</v>
      </c>
      <c r="N995" s="294"/>
      <c r="O995" s="206">
        <v>27.1</v>
      </c>
      <c r="P995" s="294"/>
      <c r="Q995" s="292">
        <v>2686000</v>
      </c>
      <c r="R995" s="294"/>
      <c r="S995" s="294"/>
      <c r="T995" s="294"/>
      <c r="U995" s="294"/>
      <c r="V995" s="294"/>
      <c r="W995" s="294"/>
      <c r="X995" s="294"/>
      <c r="Y995" s="294" t="s">
        <v>1791</v>
      </c>
    </row>
    <row r="996" spans="1:25" s="198" customFormat="1" ht="69.75" customHeight="1" x14ac:dyDescent="0.25">
      <c r="A996" s="97">
        <f t="shared" si="17"/>
        <v>995</v>
      </c>
      <c r="B996" s="294"/>
      <c r="C996" s="191" t="s">
        <v>1652</v>
      </c>
      <c r="D996" s="294" t="s">
        <v>1787</v>
      </c>
      <c r="E996" s="259" t="s">
        <v>7896</v>
      </c>
      <c r="F996" s="265" t="s">
        <v>7806</v>
      </c>
      <c r="G996" s="61" t="s">
        <v>7805</v>
      </c>
      <c r="H996" s="59"/>
      <c r="I996" s="294"/>
      <c r="J996" s="294" t="s">
        <v>7879</v>
      </c>
      <c r="K996" s="202" t="s">
        <v>7788</v>
      </c>
      <c r="L996" s="294"/>
      <c r="M996" s="294" t="s">
        <v>7819</v>
      </c>
      <c r="N996" s="294"/>
      <c r="O996" s="206">
        <v>23.6</v>
      </c>
      <c r="P996" s="294"/>
      <c r="Q996" s="292">
        <v>2151513</v>
      </c>
      <c r="R996" s="294"/>
      <c r="S996" s="294"/>
      <c r="T996" s="294"/>
      <c r="U996" s="294"/>
      <c r="V996" s="294"/>
      <c r="W996" s="294"/>
      <c r="X996" s="294"/>
      <c r="Y996" s="294" t="s">
        <v>1791</v>
      </c>
    </row>
    <row r="997" spans="1:25" s="198" customFormat="1" ht="69.75" customHeight="1" x14ac:dyDescent="0.25">
      <c r="A997" s="97">
        <f t="shared" si="17"/>
        <v>996</v>
      </c>
      <c r="B997" s="294"/>
      <c r="C997" s="191" t="s">
        <v>1652</v>
      </c>
      <c r="D997" s="294" t="s">
        <v>1787</v>
      </c>
      <c r="E997" s="259" t="s">
        <v>7896</v>
      </c>
      <c r="F997" s="265" t="s">
        <v>7811</v>
      </c>
      <c r="G997" s="61" t="s">
        <v>7810</v>
      </c>
      <c r="H997" s="59"/>
      <c r="I997" s="294"/>
      <c r="J997" s="294" t="s">
        <v>7879</v>
      </c>
      <c r="K997" s="202" t="s">
        <v>7788</v>
      </c>
      <c r="L997" s="294"/>
      <c r="M997" s="294" t="s">
        <v>7823</v>
      </c>
      <c r="N997" s="294"/>
      <c r="O997" s="206">
        <v>15.1</v>
      </c>
      <c r="P997" s="294"/>
      <c r="Q997" s="292">
        <v>1515103</v>
      </c>
      <c r="R997" s="294"/>
      <c r="S997" s="294"/>
      <c r="T997" s="294"/>
      <c r="U997" s="294"/>
      <c r="V997" s="294"/>
      <c r="W997" s="294"/>
      <c r="X997" s="294"/>
      <c r="Y997" s="294" t="s">
        <v>1791</v>
      </c>
    </row>
    <row r="998" spans="1:25" s="198" customFormat="1" ht="69.75" customHeight="1" x14ac:dyDescent="0.25">
      <c r="A998" s="97">
        <f t="shared" si="17"/>
        <v>997</v>
      </c>
      <c r="B998" s="294"/>
      <c r="C998" s="191" t="s">
        <v>1652</v>
      </c>
      <c r="D998" s="294" t="s">
        <v>1787</v>
      </c>
      <c r="E998" s="259" t="s">
        <v>7896</v>
      </c>
      <c r="F998" s="265" t="s">
        <v>7808</v>
      </c>
      <c r="G998" s="61" t="s">
        <v>7807</v>
      </c>
      <c r="H998" s="59"/>
      <c r="I998" s="294"/>
      <c r="J998" s="294" t="s">
        <v>7879</v>
      </c>
      <c r="K998" s="202" t="s">
        <v>7788</v>
      </c>
      <c r="L998" s="294"/>
      <c r="M998" s="294" t="s">
        <v>7809</v>
      </c>
      <c r="N998" s="294"/>
      <c r="O998" s="206">
        <v>18.5</v>
      </c>
      <c r="P998" s="294"/>
      <c r="Q998" s="292">
        <v>1550300</v>
      </c>
      <c r="R998" s="294"/>
      <c r="S998" s="294"/>
      <c r="T998" s="294"/>
      <c r="U998" s="294"/>
      <c r="V998" s="294"/>
      <c r="W998" s="294"/>
      <c r="X998" s="294"/>
      <c r="Y998" s="294" t="s">
        <v>1791</v>
      </c>
    </row>
    <row r="999" spans="1:25" s="198" customFormat="1" ht="69.75" customHeight="1" x14ac:dyDescent="0.25">
      <c r="A999" s="97">
        <f t="shared" si="17"/>
        <v>998</v>
      </c>
      <c r="B999" s="294"/>
      <c r="C999" s="191" t="s">
        <v>1652</v>
      </c>
      <c r="D999" s="294" t="s">
        <v>1787</v>
      </c>
      <c r="E999" s="259" t="s">
        <v>7896</v>
      </c>
      <c r="F999" s="265" t="s">
        <v>7813</v>
      </c>
      <c r="G999" s="61" t="s">
        <v>7812</v>
      </c>
      <c r="H999" s="59"/>
      <c r="I999" s="294"/>
      <c r="J999" s="294" t="s">
        <v>7879</v>
      </c>
      <c r="K999" s="202" t="s">
        <v>7788</v>
      </c>
      <c r="L999" s="294"/>
      <c r="M999" s="294" t="s">
        <v>7822</v>
      </c>
      <c r="N999" s="294"/>
      <c r="O999" s="206">
        <v>17.5</v>
      </c>
      <c r="P999" s="294"/>
      <c r="Q999" s="292">
        <v>1692783</v>
      </c>
      <c r="R999" s="294"/>
      <c r="S999" s="294"/>
      <c r="T999" s="294"/>
      <c r="U999" s="294"/>
      <c r="V999" s="294"/>
      <c r="W999" s="294"/>
      <c r="X999" s="294"/>
      <c r="Y999" s="294" t="s">
        <v>1791</v>
      </c>
    </row>
    <row r="1000" spans="1:25" s="198" customFormat="1" ht="51" x14ac:dyDescent="0.25">
      <c r="A1000" s="97">
        <f t="shared" si="17"/>
        <v>999</v>
      </c>
      <c r="B1000" s="294"/>
      <c r="C1000" s="191" t="s">
        <v>1652</v>
      </c>
      <c r="D1000" s="294" t="s">
        <v>1787</v>
      </c>
      <c r="E1000" s="259" t="s">
        <v>7896</v>
      </c>
      <c r="F1000" s="208" t="s">
        <v>7782</v>
      </c>
      <c r="G1000" s="61" t="s">
        <v>7783</v>
      </c>
      <c r="H1000" s="304"/>
      <c r="I1000" s="294"/>
      <c r="J1000" s="294" t="s">
        <v>7879</v>
      </c>
      <c r="K1000" s="202" t="s">
        <v>7784</v>
      </c>
      <c r="L1000" s="294"/>
      <c r="M1000" s="294" t="s">
        <v>7821</v>
      </c>
      <c r="N1000" s="294"/>
      <c r="O1000" s="294">
        <v>35.5</v>
      </c>
      <c r="P1000" s="294"/>
      <c r="Q1000" s="292">
        <v>2045400</v>
      </c>
      <c r="R1000" s="294"/>
      <c r="S1000" s="294"/>
      <c r="T1000" s="294"/>
      <c r="U1000" s="294"/>
      <c r="V1000" s="294"/>
      <c r="W1000" s="294"/>
      <c r="X1000" s="294"/>
      <c r="Y1000" s="294" t="s">
        <v>1791</v>
      </c>
    </row>
    <row r="1001" spans="1:25" s="198" customFormat="1" ht="51" x14ac:dyDescent="0.25">
      <c r="A1001" s="97">
        <f t="shared" si="17"/>
        <v>1000</v>
      </c>
      <c r="B1001" s="294"/>
      <c r="C1001" s="191" t="s">
        <v>1652</v>
      </c>
      <c r="D1001" s="294" t="s">
        <v>1787</v>
      </c>
      <c r="E1001" s="259" t="s">
        <v>7896</v>
      </c>
      <c r="F1001" s="208" t="s">
        <v>7785</v>
      </c>
      <c r="G1001" s="61" t="s">
        <v>7786</v>
      </c>
      <c r="H1001" s="304"/>
      <c r="I1001" s="294"/>
      <c r="J1001" s="294" t="s">
        <v>7879</v>
      </c>
      <c r="K1001" s="202" t="s">
        <v>7784</v>
      </c>
      <c r="L1001" s="294"/>
      <c r="M1001" s="294" t="s">
        <v>7820</v>
      </c>
      <c r="N1001" s="294"/>
      <c r="O1001" s="294">
        <v>23.8</v>
      </c>
      <c r="P1001" s="294"/>
      <c r="Q1001" s="292">
        <v>2167873</v>
      </c>
      <c r="R1001" s="294"/>
      <c r="S1001" s="294"/>
      <c r="T1001" s="294"/>
      <c r="U1001" s="294"/>
      <c r="V1001" s="294"/>
      <c r="W1001" s="294"/>
      <c r="X1001" s="294"/>
      <c r="Y1001" s="294" t="s">
        <v>1791</v>
      </c>
    </row>
    <row r="1002" spans="1:25" s="198" customFormat="1" ht="51" x14ac:dyDescent="0.25">
      <c r="A1002" s="97">
        <f t="shared" si="17"/>
        <v>1001</v>
      </c>
      <c r="B1002" s="294"/>
      <c r="C1002" s="191" t="s">
        <v>1652</v>
      </c>
      <c r="D1002" s="294" t="s">
        <v>1787</v>
      </c>
      <c r="E1002" s="259" t="s">
        <v>7896</v>
      </c>
      <c r="F1002" s="208" t="s">
        <v>7833</v>
      </c>
      <c r="G1002" s="61" t="s">
        <v>7834</v>
      </c>
      <c r="H1002" s="304"/>
      <c r="I1002" s="294"/>
      <c r="J1002" s="294" t="s">
        <v>7879</v>
      </c>
      <c r="K1002" s="202" t="s">
        <v>7835</v>
      </c>
      <c r="L1002" s="294"/>
      <c r="M1002" s="294" t="s">
        <v>7836</v>
      </c>
      <c r="N1002" s="294"/>
      <c r="O1002" s="294">
        <v>10.4</v>
      </c>
      <c r="P1002" s="294"/>
      <c r="Q1002" s="292">
        <v>1148713</v>
      </c>
      <c r="R1002" s="294"/>
      <c r="S1002" s="294"/>
      <c r="T1002" s="294"/>
      <c r="U1002" s="294"/>
      <c r="V1002" s="294"/>
      <c r="W1002" s="294"/>
      <c r="X1002" s="294"/>
      <c r="Y1002" s="294" t="s">
        <v>1791</v>
      </c>
    </row>
    <row r="1003" spans="1:25" s="198" customFormat="1" ht="51" x14ac:dyDescent="0.25">
      <c r="A1003" s="97">
        <f t="shared" si="17"/>
        <v>1002</v>
      </c>
      <c r="B1003" s="294"/>
      <c r="C1003" s="191" t="s">
        <v>1652</v>
      </c>
      <c r="D1003" s="294" t="s">
        <v>1787</v>
      </c>
      <c r="E1003" s="259" t="s">
        <v>7896</v>
      </c>
      <c r="F1003" s="208" t="s">
        <v>7828</v>
      </c>
      <c r="G1003" s="61" t="s">
        <v>7825</v>
      </c>
      <c r="H1003" s="304"/>
      <c r="I1003" s="294"/>
      <c r="J1003" s="294" t="s">
        <v>7879</v>
      </c>
      <c r="K1003" s="202" t="s">
        <v>7827</v>
      </c>
      <c r="L1003" s="294"/>
      <c r="M1003" s="294" t="s">
        <v>7826</v>
      </c>
      <c r="N1003" s="294"/>
      <c r="O1003" s="294">
        <v>35.9</v>
      </c>
      <c r="P1003" s="294"/>
      <c r="Q1003" s="292">
        <v>3017643</v>
      </c>
      <c r="R1003" s="294"/>
      <c r="S1003" s="294"/>
      <c r="T1003" s="294"/>
      <c r="U1003" s="294"/>
      <c r="V1003" s="294"/>
      <c r="W1003" s="294"/>
      <c r="X1003" s="294"/>
      <c r="Y1003" s="294" t="s">
        <v>1791</v>
      </c>
    </row>
    <row r="1004" spans="1:25" s="198" customFormat="1" ht="51" x14ac:dyDescent="0.25">
      <c r="A1004" s="97">
        <f t="shared" si="17"/>
        <v>1003</v>
      </c>
      <c r="B1004" s="294"/>
      <c r="C1004" s="191" t="s">
        <v>1652</v>
      </c>
      <c r="D1004" s="294" t="s">
        <v>1787</v>
      </c>
      <c r="E1004" s="259" t="s">
        <v>7896</v>
      </c>
      <c r="F1004" s="208" t="s">
        <v>7837</v>
      </c>
      <c r="G1004" s="61" t="s">
        <v>7838</v>
      </c>
      <c r="H1004" s="304"/>
      <c r="I1004" s="294"/>
      <c r="J1004" s="294" t="s">
        <v>7879</v>
      </c>
      <c r="K1004" s="202" t="s">
        <v>7840</v>
      </c>
      <c r="L1004" s="294"/>
      <c r="M1004" s="294" t="s">
        <v>7839</v>
      </c>
      <c r="N1004" s="294"/>
      <c r="O1004" s="294">
        <v>23</v>
      </c>
      <c r="P1004" s="294"/>
      <c r="Q1004" s="292">
        <v>2102433</v>
      </c>
      <c r="R1004" s="294"/>
      <c r="S1004" s="294"/>
      <c r="T1004" s="294"/>
      <c r="U1004" s="294"/>
      <c r="V1004" s="294"/>
      <c r="W1004" s="294"/>
      <c r="X1004" s="294"/>
      <c r="Y1004" s="294" t="s">
        <v>1791</v>
      </c>
    </row>
    <row r="1005" spans="1:25" s="198" customFormat="1" ht="51" x14ac:dyDescent="0.25">
      <c r="A1005" s="97">
        <f t="shared" si="17"/>
        <v>1004</v>
      </c>
      <c r="B1005" s="294"/>
      <c r="C1005" s="191" t="s">
        <v>1652</v>
      </c>
      <c r="D1005" s="294" t="s">
        <v>1787</v>
      </c>
      <c r="E1005" s="259" t="s">
        <v>7896</v>
      </c>
      <c r="F1005" s="208" t="s">
        <v>7841</v>
      </c>
      <c r="G1005" s="61" t="s">
        <v>7843</v>
      </c>
      <c r="H1005" s="304"/>
      <c r="I1005" s="294"/>
      <c r="J1005" s="294" t="s">
        <v>7879</v>
      </c>
      <c r="K1005" s="202" t="s">
        <v>7840</v>
      </c>
      <c r="L1005" s="294"/>
      <c r="M1005" s="294" t="s">
        <v>7842</v>
      </c>
      <c r="N1005" s="294"/>
      <c r="O1005" s="294">
        <v>40.1</v>
      </c>
      <c r="P1005" s="294"/>
      <c r="Q1005" s="292">
        <v>3778000</v>
      </c>
      <c r="R1005" s="294"/>
      <c r="S1005" s="294"/>
      <c r="T1005" s="294"/>
      <c r="U1005" s="294"/>
      <c r="V1005" s="294"/>
      <c r="W1005" s="294"/>
      <c r="X1005" s="294"/>
      <c r="Y1005" s="294" t="s">
        <v>1791</v>
      </c>
    </row>
    <row r="1006" spans="1:25" s="198" customFormat="1" ht="51" x14ac:dyDescent="0.25">
      <c r="A1006" s="97">
        <f t="shared" si="17"/>
        <v>1005</v>
      </c>
      <c r="B1006" s="294"/>
      <c r="C1006" s="191" t="s">
        <v>1652</v>
      </c>
      <c r="D1006" s="294" t="s">
        <v>1787</v>
      </c>
      <c r="E1006" s="259" t="s">
        <v>7896</v>
      </c>
      <c r="F1006" s="208" t="s">
        <v>7850</v>
      </c>
      <c r="G1006" s="61" t="s">
        <v>7853</v>
      </c>
      <c r="H1006" s="304"/>
      <c r="I1006" s="294"/>
      <c r="J1006" s="294" t="s">
        <v>7879</v>
      </c>
      <c r="K1006" s="202" t="s">
        <v>7851</v>
      </c>
      <c r="L1006" s="294"/>
      <c r="M1006" s="294" t="s">
        <v>7852</v>
      </c>
      <c r="N1006" s="294"/>
      <c r="O1006" s="294">
        <v>22.2</v>
      </c>
      <c r="P1006" s="294"/>
      <c r="Q1006" s="292">
        <v>2041433</v>
      </c>
      <c r="R1006" s="294"/>
      <c r="S1006" s="294"/>
      <c r="T1006" s="294"/>
      <c r="U1006" s="294"/>
      <c r="V1006" s="294"/>
      <c r="W1006" s="294"/>
      <c r="X1006" s="294"/>
      <c r="Y1006" s="294" t="s">
        <v>1791</v>
      </c>
    </row>
    <row r="1007" spans="1:25" s="198" customFormat="1" ht="51" x14ac:dyDescent="0.25">
      <c r="A1007" s="97">
        <f t="shared" si="17"/>
        <v>1006</v>
      </c>
      <c r="B1007" s="294"/>
      <c r="C1007" s="191" t="s">
        <v>1652</v>
      </c>
      <c r="D1007" s="294" t="s">
        <v>1787</v>
      </c>
      <c r="E1007" s="259" t="s">
        <v>7896</v>
      </c>
      <c r="F1007" s="208" t="s">
        <v>7869</v>
      </c>
      <c r="G1007" s="61" t="s">
        <v>7870</v>
      </c>
      <c r="H1007" s="304"/>
      <c r="I1007" s="294"/>
      <c r="J1007" s="294" t="s">
        <v>7879</v>
      </c>
      <c r="K1007" s="202" t="s">
        <v>7871</v>
      </c>
      <c r="L1007" s="294"/>
      <c r="M1007" s="294" t="s">
        <v>7872</v>
      </c>
      <c r="N1007" s="294"/>
      <c r="O1007" s="294">
        <v>18.3</v>
      </c>
      <c r="P1007" s="294"/>
      <c r="Q1007" s="292">
        <v>618658.94999999995</v>
      </c>
      <c r="R1007" s="294"/>
      <c r="S1007" s="294"/>
      <c r="T1007" s="294"/>
      <c r="U1007" s="294"/>
      <c r="V1007" s="294"/>
      <c r="W1007" s="294"/>
      <c r="X1007" s="294"/>
      <c r="Y1007" s="294" t="s">
        <v>1791</v>
      </c>
    </row>
    <row r="1008" spans="1:25" s="198" customFormat="1" ht="51" x14ac:dyDescent="0.25">
      <c r="A1008" s="97">
        <f t="shared" si="17"/>
        <v>1007</v>
      </c>
      <c r="B1008" s="294"/>
      <c r="C1008" s="191" t="s">
        <v>1652</v>
      </c>
      <c r="D1008" s="294" t="s">
        <v>1787</v>
      </c>
      <c r="E1008" s="259" t="s">
        <v>7896</v>
      </c>
      <c r="F1008" s="208" t="s">
        <v>7873</v>
      </c>
      <c r="G1008" s="61" t="s">
        <v>7874</v>
      </c>
      <c r="H1008" s="304"/>
      <c r="I1008" s="294"/>
      <c r="J1008" s="294" t="s">
        <v>7879</v>
      </c>
      <c r="K1008" s="202" t="s">
        <v>7876</v>
      </c>
      <c r="L1008" s="294"/>
      <c r="M1008" s="294" t="s">
        <v>7875</v>
      </c>
      <c r="N1008" s="294"/>
      <c r="O1008" s="294">
        <v>55.7</v>
      </c>
      <c r="P1008" s="294"/>
      <c r="Q1008" s="292">
        <v>3865653.11</v>
      </c>
      <c r="R1008" s="294"/>
      <c r="S1008" s="294"/>
      <c r="T1008" s="294"/>
      <c r="U1008" s="294"/>
      <c r="V1008" s="294"/>
      <c r="W1008" s="294"/>
      <c r="X1008" s="294"/>
      <c r="Y1008" s="294" t="s">
        <v>1807</v>
      </c>
    </row>
    <row r="1009" spans="1:35" s="198" customFormat="1" ht="14.25" x14ac:dyDescent="0.25">
      <c r="A1009" s="97"/>
      <c r="B1009" s="294"/>
      <c r="C1009" s="294"/>
      <c r="D1009" s="294"/>
      <c r="E1009" s="294"/>
      <c r="F1009" s="208"/>
      <c r="G1009" s="61"/>
      <c r="H1009" s="304"/>
      <c r="I1009" s="294"/>
      <c r="J1009" s="59"/>
      <c r="K1009" s="202"/>
      <c r="L1009" s="294"/>
      <c r="M1009" s="294"/>
      <c r="N1009" s="294"/>
      <c r="O1009" s="294"/>
      <c r="P1009" s="294"/>
      <c r="Q1009" s="292"/>
      <c r="R1009" s="294"/>
      <c r="S1009" s="294"/>
      <c r="T1009" s="294"/>
      <c r="U1009" s="294"/>
      <c r="V1009" s="294"/>
      <c r="W1009" s="294"/>
      <c r="X1009" s="294"/>
      <c r="Y1009" s="294"/>
    </row>
    <row r="1010" spans="1:35" s="198" customFormat="1" ht="14.25" x14ac:dyDescent="0.25">
      <c r="A1010" s="41"/>
      <c r="B1010" s="294"/>
      <c r="C1010" s="294"/>
      <c r="D1010" s="303"/>
      <c r="E1010" s="294"/>
      <c r="F1010" s="304"/>
      <c r="G1010" s="61"/>
      <c r="H1010" s="304"/>
      <c r="I1010" s="294"/>
      <c r="J1010" s="59"/>
      <c r="K1010" s="307"/>
      <c r="L1010" s="294"/>
      <c r="M1010" s="303"/>
      <c r="N1010" s="294"/>
      <c r="O1010" s="303"/>
      <c r="P1010" s="294"/>
      <c r="Q1010" s="308"/>
      <c r="R1010" s="294"/>
      <c r="S1010" s="294"/>
      <c r="T1010" s="294"/>
      <c r="U1010" s="294"/>
      <c r="V1010" s="294"/>
      <c r="W1010" s="294"/>
      <c r="X1010" s="294"/>
      <c r="Y1010" s="303"/>
    </row>
    <row r="1011" spans="1:35" x14ac:dyDescent="0.25">
      <c r="B1011" s="194"/>
      <c r="C1011" s="194"/>
      <c r="D1011" s="195"/>
      <c r="E1011" s="309"/>
      <c r="F1011" s="196"/>
      <c r="G1011" s="195"/>
      <c r="H1011" s="195"/>
      <c r="I1011" s="195"/>
      <c r="J1011" s="195"/>
      <c r="K1011" s="196"/>
      <c r="L1011" s="196"/>
      <c r="M1011" s="195"/>
      <c r="N1011" s="195"/>
      <c r="O1011" s="195"/>
      <c r="P1011" s="309"/>
      <c r="Q1011" s="195"/>
      <c r="R1011" s="195"/>
      <c r="S1011" s="195"/>
      <c r="T1011" s="195"/>
      <c r="U1011" s="195"/>
      <c r="V1011" s="195"/>
      <c r="W1011" s="195"/>
      <c r="X1011" s="195"/>
      <c r="Y1011" s="195"/>
    </row>
    <row r="1012" spans="1:35" s="15" customFormat="1" ht="63.75" x14ac:dyDescent="0.25">
      <c r="A1012" s="15">
        <v>1</v>
      </c>
      <c r="B1012" s="191"/>
      <c r="C1012" s="191" t="s">
        <v>1652</v>
      </c>
      <c r="D1012" s="43" t="s">
        <v>1622</v>
      </c>
      <c r="E1012" s="191" t="s">
        <v>7897</v>
      </c>
      <c r="F1012" s="129" t="s">
        <v>1624</v>
      </c>
      <c r="G1012" s="43" t="s">
        <v>1621</v>
      </c>
      <c r="H1012" s="43"/>
      <c r="I1012" s="43"/>
      <c r="J1012" s="294" t="s">
        <v>7879</v>
      </c>
      <c r="K1012" s="129" t="s">
        <v>1623</v>
      </c>
      <c r="L1012" s="129"/>
      <c r="M1012" s="74" t="s">
        <v>1625</v>
      </c>
      <c r="N1012" s="74"/>
      <c r="O1012" s="43">
        <v>31</v>
      </c>
      <c r="P1012" s="191"/>
      <c r="Q1012" s="75">
        <v>1249224.49</v>
      </c>
      <c r="R1012" s="75"/>
      <c r="S1012" s="75"/>
      <c r="T1012" s="75"/>
      <c r="U1012" s="75"/>
      <c r="V1012" s="75"/>
      <c r="W1012" s="75"/>
      <c r="X1012" s="74" t="s">
        <v>4364</v>
      </c>
      <c r="Y1012" s="73" t="s">
        <v>1807</v>
      </c>
      <c r="AB1012" s="41"/>
      <c r="AF1012" s="70"/>
      <c r="AG1012" s="70"/>
      <c r="AH1012" s="70"/>
      <c r="AI1012" s="70"/>
    </row>
    <row r="1013" spans="1:35" s="15" customFormat="1" ht="51" x14ac:dyDescent="0.25">
      <c r="A1013" s="15">
        <f>A1012+1</f>
        <v>2</v>
      </c>
      <c r="B1013" s="191"/>
      <c r="C1013" s="191" t="s">
        <v>1652</v>
      </c>
      <c r="D1013" s="43" t="s">
        <v>1627</v>
      </c>
      <c r="E1013" s="191" t="s">
        <v>7897</v>
      </c>
      <c r="F1013" s="129" t="s">
        <v>1629</v>
      </c>
      <c r="G1013" s="258" t="s">
        <v>1626</v>
      </c>
      <c r="H1013" s="258"/>
      <c r="I1013" s="258"/>
      <c r="J1013" s="294" t="s">
        <v>7879</v>
      </c>
      <c r="K1013" s="129" t="s">
        <v>1628</v>
      </c>
      <c r="L1013" s="129"/>
      <c r="M1013" s="294" t="s">
        <v>4569</v>
      </c>
      <c r="N1013" s="294"/>
      <c r="O1013" s="43">
        <v>46.7</v>
      </c>
      <c r="P1013" s="191"/>
      <c r="Q1013" s="75">
        <v>157200</v>
      </c>
      <c r="R1013" s="75"/>
      <c r="S1013" s="75"/>
      <c r="T1013" s="75"/>
      <c r="U1013" s="75"/>
      <c r="V1013" s="75"/>
      <c r="W1013" s="75"/>
      <c r="X1013" s="74" t="s">
        <v>4365</v>
      </c>
      <c r="Y1013" s="73" t="s">
        <v>1807</v>
      </c>
      <c r="AB1013" s="41"/>
      <c r="AC1013" s="90"/>
      <c r="AF1013" s="70"/>
      <c r="AG1013" s="70"/>
      <c r="AH1013" s="70"/>
      <c r="AI1013" s="70"/>
    </row>
    <row r="1014" spans="1:35" s="15" customFormat="1" ht="51" x14ac:dyDescent="0.25">
      <c r="A1014" s="15">
        <f t="shared" ref="A1014:A1024" si="18">A1013+1</f>
        <v>3</v>
      </c>
      <c r="B1014" s="191"/>
      <c r="C1014" s="191" t="s">
        <v>1652</v>
      </c>
      <c r="D1014" s="43" t="s">
        <v>1631</v>
      </c>
      <c r="E1014" s="191" t="s">
        <v>7897</v>
      </c>
      <c r="F1014" s="129" t="s">
        <v>1632</v>
      </c>
      <c r="G1014" s="43" t="s">
        <v>1630</v>
      </c>
      <c r="H1014" s="43"/>
      <c r="I1014" s="43"/>
      <c r="J1014" s="294" t="s">
        <v>7879</v>
      </c>
      <c r="K1014" s="129" t="s">
        <v>1628</v>
      </c>
      <c r="L1014" s="129"/>
      <c r="M1014" s="294" t="s">
        <v>4570</v>
      </c>
      <c r="N1014" s="294"/>
      <c r="O1014" s="43">
        <v>141.4</v>
      </c>
      <c r="P1014" s="191"/>
      <c r="Q1014" s="75"/>
      <c r="R1014" s="75"/>
      <c r="S1014" s="75"/>
      <c r="T1014" s="75"/>
      <c r="U1014" s="75"/>
      <c r="V1014" s="75"/>
      <c r="W1014" s="75"/>
      <c r="X1014" s="43" t="s">
        <v>4571</v>
      </c>
      <c r="Y1014" s="73" t="s">
        <v>1807</v>
      </c>
      <c r="AB1014" s="41"/>
      <c r="AC1014" s="70"/>
      <c r="AF1014" s="71"/>
      <c r="AG1014" s="70"/>
      <c r="AH1014" s="71"/>
      <c r="AI1014" s="71"/>
    </row>
    <row r="1015" spans="1:35" s="15" customFormat="1" ht="51" x14ac:dyDescent="0.25">
      <c r="A1015" s="15">
        <f t="shared" si="18"/>
        <v>4</v>
      </c>
      <c r="B1015" s="191"/>
      <c r="C1015" s="191" t="s">
        <v>1652</v>
      </c>
      <c r="D1015" s="43" t="s">
        <v>1652</v>
      </c>
      <c r="E1015" s="191" t="s">
        <v>7897</v>
      </c>
      <c r="F1015" s="129" t="s">
        <v>1654</v>
      </c>
      <c r="G1015" s="258" t="s">
        <v>1651</v>
      </c>
      <c r="H1015" s="258"/>
      <c r="I1015" s="258"/>
      <c r="J1015" s="294" t="s">
        <v>7879</v>
      </c>
      <c r="K1015" s="129" t="s">
        <v>1653</v>
      </c>
      <c r="L1015" s="129"/>
      <c r="M1015" s="294" t="s">
        <v>4568</v>
      </c>
      <c r="N1015" s="294"/>
      <c r="O1015" s="43">
        <v>45.1</v>
      </c>
      <c r="P1015" s="191"/>
      <c r="Q1015" s="75"/>
      <c r="R1015" s="75"/>
      <c r="S1015" s="75"/>
      <c r="T1015" s="75"/>
      <c r="U1015" s="75"/>
      <c r="V1015" s="75"/>
      <c r="W1015" s="75"/>
      <c r="X1015" s="258"/>
      <c r="Y1015" s="43" t="s">
        <v>1791</v>
      </c>
      <c r="AB1015" s="41"/>
      <c r="AC1015" s="70"/>
      <c r="AD1015" s="70"/>
      <c r="AE1015" s="70"/>
      <c r="AF1015" s="70"/>
      <c r="AG1015" s="70"/>
      <c r="AH1015" s="70"/>
      <c r="AI1015" s="70"/>
    </row>
    <row r="1016" spans="1:35" s="15" customFormat="1" ht="51" x14ac:dyDescent="0.25">
      <c r="A1016" s="15">
        <f t="shared" si="18"/>
        <v>5</v>
      </c>
      <c r="B1016" s="191"/>
      <c r="C1016" s="191" t="s">
        <v>1652</v>
      </c>
      <c r="D1016" s="43" t="s">
        <v>1622</v>
      </c>
      <c r="E1016" s="191" t="s">
        <v>7897</v>
      </c>
      <c r="F1016" s="129" t="s">
        <v>1666</v>
      </c>
      <c r="G1016" s="258" t="s">
        <v>1664</v>
      </c>
      <c r="H1016" s="258"/>
      <c r="I1016" s="258"/>
      <c r="J1016" s="294" t="s">
        <v>7879</v>
      </c>
      <c r="K1016" s="129" t="s">
        <v>1665</v>
      </c>
      <c r="L1016" s="129"/>
      <c r="M1016" s="294" t="s">
        <v>4572</v>
      </c>
      <c r="N1016" s="294"/>
      <c r="O1016" s="43">
        <v>44</v>
      </c>
      <c r="P1016" s="191"/>
      <c r="Q1016" s="75">
        <v>1587803.36</v>
      </c>
      <c r="R1016" s="75"/>
      <c r="S1016" s="75"/>
      <c r="T1016" s="75"/>
      <c r="U1016" s="75"/>
      <c r="V1016" s="75"/>
      <c r="W1016" s="75"/>
      <c r="X1016" s="75" t="s">
        <v>4367</v>
      </c>
      <c r="Y1016" s="73" t="s">
        <v>1807</v>
      </c>
      <c r="AB1016" s="41"/>
      <c r="AC1016" s="90"/>
      <c r="AF1016" s="70"/>
      <c r="AG1016" s="70"/>
      <c r="AH1016" s="70"/>
      <c r="AI1016" s="70"/>
    </row>
    <row r="1017" spans="1:35" s="15" customFormat="1" ht="63.75" x14ac:dyDescent="0.25">
      <c r="A1017" s="15">
        <f t="shared" si="18"/>
        <v>6</v>
      </c>
      <c r="B1017" s="191"/>
      <c r="C1017" s="191" t="s">
        <v>1652</v>
      </c>
      <c r="D1017" s="294" t="s">
        <v>1631</v>
      </c>
      <c r="E1017" s="191" t="s">
        <v>7897</v>
      </c>
      <c r="F1017" s="279" t="s">
        <v>1669</v>
      </c>
      <c r="G1017" s="76" t="s">
        <v>1667</v>
      </c>
      <c r="H1017" s="76"/>
      <c r="I1017" s="76"/>
      <c r="J1017" s="294" t="s">
        <v>7879</v>
      </c>
      <c r="K1017" s="279" t="s">
        <v>1668</v>
      </c>
      <c r="L1017" s="279"/>
      <c r="M1017" s="258"/>
      <c r="N1017" s="258"/>
      <c r="O1017" s="294">
        <v>157.30000000000001</v>
      </c>
      <c r="P1017" s="191"/>
      <c r="Q1017" s="292">
        <v>1486993.08</v>
      </c>
      <c r="R1017" s="292"/>
      <c r="S1017" s="292"/>
      <c r="T1017" s="292"/>
      <c r="U1017" s="292"/>
      <c r="V1017" s="292"/>
      <c r="W1017" s="292"/>
      <c r="X1017" s="258"/>
      <c r="Y1017" s="11"/>
      <c r="AB1017" s="41"/>
      <c r="AC1017" s="70"/>
      <c r="AD1017" s="70"/>
      <c r="AE1017" s="70"/>
      <c r="AF1017" s="70"/>
      <c r="AG1017" s="70"/>
      <c r="AH1017" s="70"/>
      <c r="AI1017" s="70"/>
    </row>
    <row r="1018" spans="1:35" s="15" customFormat="1" ht="46.5" customHeight="1" x14ac:dyDescent="0.25">
      <c r="A1018" s="15">
        <f t="shared" si="18"/>
        <v>7</v>
      </c>
      <c r="B1018" s="191"/>
      <c r="C1018" s="191" t="s">
        <v>1652</v>
      </c>
      <c r="D1018" s="294" t="s">
        <v>1671</v>
      </c>
      <c r="E1018" s="191" t="s">
        <v>7897</v>
      </c>
      <c r="F1018" s="279" t="s">
        <v>6806</v>
      </c>
      <c r="G1018" s="76" t="s">
        <v>1670</v>
      </c>
      <c r="H1018" s="76"/>
      <c r="I1018" s="76"/>
      <c r="J1018" s="294" t="s">
        <v>7879</v>
      </c>
      <c r="K1018" s="129" t="s">
        <v>1665</v>
      </c>
      <c r="L1018" s="129"/>
      <c r="M1018" s="294" t="s">
        <v>1672</v>
      </c>
      <c r="N1018" s="294"/>
      <c r="O1018" s="294">
        <v>3.4</v>
      </c>
      <c r="P1018" s="191"/>
      <c r="Q1018" s="292">
        <v>36805.75</v>
      </c>
      <c r="R1018" s="292"/>
      <c r="S1018" s="292"/>
      <c r="T1018" s="292"/>
      <c r="U1018" s="292"/>
      <c r="V1018" s="292"/>
      <c r="W1018" s="292"/>
      <c r="X1018" s="258"/>
      <c r="Y1018" s="258" t="s">
        <v>1807</v>
      </c>
      <c r="AB1018" s="41"/>
      <c r="AC1018" s="70"/>
      <c r="AD1018" s="70"/>
      <c r="AE1018" s="70"/>
      <c r="AF1018" s="70"/>
      <c r="AG1018" s="70"/>
      <c r="AH1018" s="70"/>
      <c r="AI1018" s="70"/>
    </row>
    <row r="1019" spans="1:35" s="15" customFormat="1" ht="165.75" x14ac:dyDescent="0.25">
      <c r="A1019" s="15">
        <f t="shared" si="18"/>
        <v>8</v>
      </c>
      <c r="B1019" s="191"/>
      <c r="C1019" s="191" t="s">
        <v>1652</v>
      </c>
      <c r="D1019" s="43" t="s">
        <v>1671</v>
      </c>
      <c r="E1019" s="191" t="s">
        <v>7897</v>
      </c>
      <c r="F1019" s="129" t="s">
        <v>6805</v>
      </c>
      <c r="G1019" s="43" t="s">
        <v>1673</v>
      </c>
      <c r="H1019" s="43"/>
      <c r="I1019" s="43"/>
      <c r="J1019" s="294" t="s">
        <v>7879</v>
      </c>
      <c r="K1019" s="129" t="s">
        <v>4575</v>
      </c>
      <c r="L1019" s="129"/>
      <c r="M1019" s="294" t="s">
        <v>4573</v>
      </c>
      <c r="N1019" s="294"/>
      <c r="O1019" s="43">
        <v>115</v>
      </c>
      <c r="P1019" s="191"/>
      <c r="Q1019" s="75">
        <v>2536528</v>
      </c>
      <c r="R1019" s="75"/>
      <c r="S1019" s="75"/>
      <c r="T1019" s="75"/>
      <c r="U1019" s="75"/>
      <c r="V1019" s="75"/>
      <c r="W1019" s="75"/>
      <c r="X1019" s="74" t="s">
        <v>1674</v>
      </c>
      <c r="Y1019" s="43" t="s">
        <v>1807</v>
      </c>
      <c r="AB1019" s="41"/>
      <c r="AC1019" s="91"/>
      <c r="AF1019" s="70"/>
      <c r="AG1019" s="70"/>
      <c r="AH1019" s="70"/>
      <c r="AI1019" s="70"/>
    </row>
    <row r="1020" spans="1:35" ht="63.75" x14ac:dyDescent="0.25">
      <c r="A1020" s="15">
        <f t="shared" si="18"/>
        <v>9</v>
      </c>
      <c r="B1020" s="191"/>
      <c r="C1020" s="191" t="s">
        <v>1652</v>
      </c>
      <c r="D1020" s="294" t="s">
        <v>1671</v>
      </c>
      <c r="E1020" s="191" t="s">
        <v>7897</v>
      </c>
      <c r="F1020" s="279" t="s">
        <v>6804</v>
      </c>
      <c r="G1020" s="258" t="s">
        <v>5723</v>
      </c>
      <c r="H1020" s="258"/>
      <c r="I1020" s="258"/>
      <c r="J1020" s="294" t="s">
        <v>7879</v>
      </c>
      <c r="K1020" s="279" t="s">
        <v>5431</v>
      </c>
      <c r="L1020" s="279"/>
      <c r="M1020" s="294" t="s">
        <v>5722</v>
      </c>
      <c r="N1020" s="294"/>
      <c r="O1020" s="294">
        <v>141.4</v>
      </c>
      <c r="P1020" s="300"/>
      <c r="Q1020" s="292">
        <v>6445000</v>
      </c>
      <c r="R1020" s="292"/>
      <c r="S1020" s="292"/>
      <c r="T1020" s="292"/>
      <c r="U1020" s="292"/>
      <c r="V1020" s="292"/>
      <c r="W1020" s="292"/>
      <c r="X1020" s="258" t="s">
        <v>5432</v>
      </c>
      <c r="Y1020" s="258" t="s">
        <v>1807</v>
      </c>
    </row>
    <row r="1021" spans="1:35" ht="63.75" x14ac:dyDescent="0.25">
      <c r="A1021" s="15">
        <f t="shared" si="18"/>
        <v>10</v>
      </c>
      <c r="B1021" s="191"/>
      <c r="C1021" s="191" t="s">
        <v>1652</v>
      </c>
      <c r="D1021" s="294" t="s">
        <v>5717</v>
      </c>
      <c r="E1021" s="191" t="s">
        <v>7897</v>
      </c>
      <c r="F1021" s="130" t="s">
        <v>5719</v>
      </c>
      <c r="G1021" s="294" t="s">
        <v>5724</v>
      </c>
      <c r="H1021" s="294"/>
      <c r="I1021" s="294"/>
      <c r="J1021" s="294" t="s">
        <v>7879</v>
      </c>
      <c r="K1021" s="279" t="s">
        <v>5718</v>
      </c>
      <c r="L1021" s="279"/>
      <c r="M1021" s="294" t="s">
        <v>5720</v>
      </c>
      <c r="N1021" s="294"/>
      <c r="O1021" s="258">
        <v>382.3</v>
      </c>
      <c r="P1021" s="300"/>
      <c r="Q1021" s="51">
        <v>27619419.690000001</v>
      </c>
      <c r="R1021" s="51"/>
      <c r="S1021" s="51"/>
      <c r="T1021" s="51"/>
      <c r="U1021" s="51"/>
      <c r="V1021" s="51"/>
      <c r="W1021" s="51"/>
      <c r="X1021" s="294" t="s">
        <v>5721</v>
      </c>
      <c r="Y1021" s="258" t="s">
        <v>1807</v>
      </c>
    </row>
    <row r="1022" spans="1:35" ht="76.5" x14ac:dyDescent="0.25">
      <c r="A1022" s="15">
        <f t="shared" si="18"/>
        <v>11</v>
      </c>
      <c r="B1022" s="191"/>
      <c r="C1022" s="191" t="s">
        <v>1652</v>
      </c>
      <c r="D1022" s="294" t="s">
        <v>5839</v>
      </c>
      <c r="E1022" s="191" t="s">
        <v>7897</v>
      </c>
      <c r="F1022" s="279" t="s">
        <v>5841</v>
      </c>
      <c r="G1022" s="294" t="s">
        <v>3163</v>
      </c>
      <c r="H1022" s="294"/>
      <c r="I1022" s="294"/>
      <c r="J1022" s="294" t="s">
        <v>7879</v>
      </c>
      <c r="K1022" s="279" t="s">
        <v>5840</v>
      </c>
      <c r="L1022" s="279"/>
      <c r="M1022" s="294" t="s">
        <v>5843</v>
      </c>
      <c r="N1022" s="294"/>
      <c r="O1022" s="258">
        <v>11.5</v>
      </c>
      <c r="P1022" s="300"/>
      <c r="Q1022" s="51">
        <v>256496</v>
      </c>
      <c r="R1022" s="51"/>
      <c r="S1022" s="51"/>
      <c r="T1022" s="51"/>
      <c r="U1022" s="51"/>
      <c r="V1022" s="51"/>
      <c r="W1022" s="51"/>
      <c r="X1022" s="294" t="s">
        <v>5842</v>
      </c>
      <c r="Y1022" s="258" t="s">
        <v>1807</v>
      </c>
    </row>
    <row r="1023" spans="1:35" ht="165.75" x14ac:dyDescent="0.25">
      <c r="A1023" s="15">
        <f t="shared" si="18"/>
        <v>12</v>
      </c>
      <c r="B1023" s="191"/>
      <c r="C1023" s="191" t="s">
        <v>1652</v>
      </c>
      <c r="D1023" s="294" t="s">
        <v>6231</v>
      </c>
      <c r="E1023" s="191" t="s">
        <v>7897</v>
      </c>
      <c r="F1023" s="279" t="s">
        <v>6744</v>
      </c>
      <c r="G1023" s="294" t="s">
        <v>6232</v>
      </c>
      <c r="H1023" s="294"/>
      <c r="I1023" s="294"/>
      <c r="J1023" s="294" t="s">
        <v>7879</v>
      </c>
      <c r="K1023" s="279" t="s">
        <v>6622</v>
      </c>
      <c r="L1023" s="279"/>
      <c r="M1023" s="294" t="s">
        <v>6743</v>
      </c>
      <c r="N1023" s="294"/>
      <c r="O1023" s="258">
        <v>54.5</v>
      </c>
      <c r="P1023" s="300"/>
      <c r="Q1023" s="292">
        <v>485102.22</v>
      </c>
      <c r="R1023" s="292"/>
      <c r="S1023" s="292"/>
      <c r="T1023" s="292"/>
      <c r="U1023" s="292"/>
      <c r="V1023" s="292"/>
      <c r="W1023" s="292"/>
      <c r="X1023" s="294" t="s">
        <v>6745</v>
      </c>
      <c r="Y1023" s="47" t="s">
        <v>1807</v>
      </c>
    </row>
    <row r="1024" spans="1:35" ht="51" x14ac:dyDescent="0.25">
      <c r="A1024" s="15">
        <f t="shared" si="18"/>
        <v>13</v>
      </c>
      <c r="B1024" s="191"/>
      <c r="C1024" s="191" t="s">
        <v>1652</v>
      </c>
      <c r="D1024" s="294" t="s">
        <v>7312</v>
      </c>
      <c r="E1024" s="191" t="s">
        <v>7897</v>
      </c>
      <c r="F1024" s="279" t="s">
        <v>7313</v>
      </c>
      <c r="G1024" s="294" t="s">
        <v>7314</v>
      </c>
      <c r="H1024" s="294"/>
      <c r="I1024" s="294"/>
      <c r="J1024" s="294" t="s">
        <v>7879</v>
      </c>
      <c r="K1024" s="279" t="s">
        <v>7315</v>
      </c>
      <c r="L1024" s="279"/>
      <c r="M1024" s="294" t="s">
        <v>7316</v>
      </c>
      <c r="N1024" s="294"/>
      <c r="O1024" s="258">
        <v>47.7</v>
      </c>
      <c r="P1024" s="300"/>
      <c r="Q1024" s="292">
        <v>4956700</v>
      </c>
      <c r="R1024" s="292"/>
      <c r="S1024" s="292"/>
      <c r="T1024" s="292"/>
      <c r="U1024" s="292"/>
      <c r="V1024" s="292"/>
      <c r="W1024" s="292"/>
      <c r="X1024" s="294"/>
      <c r="Y1024" s="47"/>
    </row>
    <row r="1025" spans="1:42" x14ac:dyDescent="0.25">
      <c r="E1025" s="310"/>
      <c r="P1025" s="310"/>
      <c r="Q1025" s="212">
        <f>SUM(Q1012:Q1024)</f>
        <v>46817272.590000004</v>
      </c>
    </row>
    <row r="1026" spans="1:42" x14ac:dyDescent="0.25">
      <c r="E1026" s="310"/>
      <c r="P1026" s="310"/>
    </row>
    <row r="1027" spans="1:42" x14ac:dyDescent="0.25">
      <c r="E1027" s="310"/>
      <c r="P1027" s="310"/>
    </row>
    <row r="1028" spans="1:42" x14ac:dyDescent="0.25">
      <c r="E1028" s="310"/>
      <c r="P1028" s="310"/>
    </row>
    <row r="1029" spans="1:42" x14ac:dyDescent="0.25">
      <c r="E1029" s="310"/>
      <c r="P1029" s="310"/>
    </row>
    <row r="1030" spans="1:42" x14ac:dyDescent="0.25">
      <c r="E1030" s="310"/>
      <c r="F1030" s="131" t="s">
        <v>7108</v>
      </c>
      <c r="P1030" s="310"/>
    </row>
    <row r="1031" spans="1:42" s="15" customFormat="1" ht="76.5" x14ac:dyDescent="0.25">
      <c r="A1031" s="15">
        <f>A1019+1</f>
        <v>9</v>
      </c>
      <c r="B1031" s="191"/>
      <c r="C1031" s="191" t="s">
        <v>8120</v>
      </c>
      <c r="D1031" s="43" t="s">
        <v>1680</v>
      </c>
      <c r="E1031" s="191" t="s">
        <v>7897</v>
      </c>
      <c r="F1031" s="279" t="s">
        <v>1682</v>
      </c>
      <c r="G1031" s="258" t="s">
        <v>1679</v>
      </c>
      <c r="H1031" s="258"/>
      <c r="I1031" s="258"/>
      <c r="J1031" s="294" t="s">
        <v>7879</v>
      </c>
      <c r="K1031" s="279" t="s">
        <v>1681</v>
      </c>
      <c r="L1031" s="279"/>
      <c r="M1031" s="294" t="s">
        <v>4574</v>
      </c>
      <c r="N1031" s="294"/>
      <c r="O1031" s="79">
        <v>52</v>
      </c>
      <c r="P1031" s="191"/>
      <c r="Q1031" s="75">
        <v>174763</v>
      </c>
      <c r="R1031" s="75"/>
      <c r="S1031" s="75"/>
      <c r="T1031" s="75"/>
      <c r="U1031" s="75"/>
      <c r="V1031" s="75"/>
      <c r="W1031" s="75"/>
      <c r="X1031" s="294" t="s">
        <v>4368</v>
      </c>
      <c r="Y1031" s="294" t="s">
        <v>1791</v>
      </c>
      <c r="AB1031" s="41"/>
      <c r="AC1031" s="92"/>
      <c r="AF1031" s="41"/>
      <c r="AG1031" s="41"/>
      <c r="AH1031" s="41"/>
      <c r="AI1031" s="41"/>
      <c r="AJ1031" s="41"/>
      <c r="AK1031" s="41"/>
      <c r="AL1031" s="41"/>
      <c r="AM1031" s="41"/>
      <c r="AN1031" s="41"/>
      <c r="AO1031" s="41"/>
      <c r="AP1031" s="41"/>
    </row>
    <row r="1032" spans="1:42" x14ac:dyDescent="0.25">
      <c r="X1032" s="285" t="s">
        <v>7814</v>
      </c>
    </row>
  </sheetData>
  <autoFilter ref="A1:Y1008" xr:uid="{00000000-0009-0000-0000-000002000000}">
    <sortState ref="A2:Y997">
      <sortCondition ref="X1:X997"/>
    </sortState>
  </autoFilter>
  <mergeCells count="96">
    <mergeCell ref="Z720:AA720"/>
    <mergeCell ref="L2:N2"/>
    <mergeCell ref="L3:N3"/>
    <mergeCell ref="L4:N4"/>
    <mergeCell ref="L5:N5"/>
    <mergeCell ref="L6:N6"/>
    <mergeCell ref="L7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L38:N38"/>
    <mergeCell ref="L39:N39"/>
    <mergeCell ref="L40:N40"/>
    <mergeCell ref="L41:N41"/>
    <mergeCell ref="L42:N42"/>
    <mergeCell ref="L43:N43"/>
    <mergeCell ref="L44:N44"/>
    <mergeCell ref="L45:N45"/>
    <mergeCell ref="L46:N46"/>
    <mergeCell ref="L47:N47"/>
    <mergeCell ref="L48:N48"/>
    <mergeCell ref="L49:N49"/>
    <mergeCell ref="L50:N50"/>
    <mergeCell ref="L51:N51"/>
    <mergeCell ref="L52:N52"/>
    <mergeCell ref="L53:N53"/>
    <mergeCell ref="L54:N54"/>
    <mergeCell ref="L55:N55"/>
    <mergeCell ref="L56:N56"/>
    <mergeCell ref="L57:N57"/>
    <mergeCell ref="L58:N58"/>
    <mergeCell ref="L59:N59"/>
    <mergeCell ref="L60:N60"/>
    <mergeCell ref="L61:N61"/>
    <mergeCell ref="L62:N62"/>
    <mergeCell ref="L63:N63"/>
    <mergeCell ref="L64:N64"/>
    <mergeCell ref="L65:N65"/>
    <mergeCell ref="L66:N66"/>
    <mergeCell ref="L67:N67"/>
    <mergeCell ref="L68:N68"/>
    <mergeCell ref="L69:N69"/>
    <mergeCell ref="L70:N70"/>
    <mergeCell ref="L71:N71"/>
    <mergeCell ref="L72:N72"/>
    <mergeCell ref="L73:N73"/>
    <mergeCell ref="L74:N74"/>
    <mergeCell ref="L75:N75"/>
    <mergeCell ref="L76:N76"/>
    <mergeCell ref="L77:N77"/>
    <mergeCell ref="L78:N78"/>
    <mergeCell ref="L79:N79"/>
    <mergeCell ref="L80:N80"/>
    <mergeCell ref="L81:N81"/>
    <mergeCell ref="L82:N82"/>
    <mergeCell ref="L83:N83"/>
    <mergeCell ref="L84:N84"/>
    <mergeCell ref="L85:N85"/>
    <mergeCell ref="L86:N86"/>
    <mergeCell ref="L87:N87"/>
    <mergeCell ref="L88:N88"/>
    <mergeCell ref="L89:N89"/>
    <mergeCell ref="L90:N90"/>
    <mergeCell ref="L92:N92"/>
    <mergeCell ref="L95:N95"/>
    <mergeCell ref="L97:N97"/>
    <mergeCell ref="L98:N98"/>
    <mergeCell ref="L99:N99"/>
    <mergeCell ref="L100:N10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0"/>
  <sheetViews>
    <sheetView tabSelected="1" zoomScaleNormal="100" workbookViewId="0">
      <pane ySplit="1" topLeftCell="A2088" activePane="bottomLeft" state="frozen"/>
      <selection pane="bottomLeft" activeCell="B2" sqref="B2"/>
    </sheetView>
  </sheetViews>
  <sheetFormatPr defaultColWidth="16.5703125" defaultRowHeight="12.75" x14ac:dyDescent="0.25"/>
  <cols>
    <col min="1" max="1" width="24" style="55" customWidth="1"/>
    <col min="2" max="2" width="43.28515625" style="56" customWidth="1"/>
    <col min="3" max="3" width="15.28515625" style="56" customWidth="1"/>
    <col min="4" max="4" width="25.85546875" style="56" customWidth="1"/>
    <col min="5" max="5" width="17.140625" style="159" customWidth="1"/>
    <col min="6" max="6" width="15" style="159" customWidth="1"/>
    <col min="7" max="7" width="37.28515625" style="56" customWidth="1"/>
    <col min="8" max="8" width="8.85546875" style="56" customWidth="1"/>
    <col min="9" max="9" width="13.7109375" style="56" customWidth="1"/>
    <col min="10" max="10" width="10.28515625" style="56" customWidth="1"/>
    <col min="11" max="11" width="19" style="182" customWidth="1"/>
    <col min="12" max="12" width="33.85546875" style="55" customWidth="1"/>
    <col min="13" max="13" width="29" style="159" customWidth="1"/>
    <col min="14" max="14" width="37" style="159" customWidth="1"/>
    <col min="15" max="16384" width="16.5703125" style="159"/>
  </cols>
  <sheetData>
    <row r="1" spans="1:14" s="114" customFormat="1" ht="89.25" x14ac:dyDescent="0.25">
      <c r="A1" s="329" t="s">
        <v>1389</v>
      </c>
      <c r="B1" s="329" t="s">
        <v>2</v>
      </c>
      <c r="C1" s="329" t="s">
        <v>6849</v>
      </c>
      <c r="D1" s="329" t="s">
        <v>6822</v>
      </c>
      <c r="E1" s="330" t="s">
        <v>5</v>
      </c>
      <c r="F1" s="330" t="s">
        <v>6820</v>
      </c>
      <c r="G1" s="329" t="s">
        <v>6850</v>
      </c>
      <c r="H1" s="331" t="s">
        <v>6826</v>
      </c>
      <c r="I1" s="331" t="s">
        <v>6851</v>
      </c>
      <c r="J1" s="332" t="s">
        <v>6841</v>
      </c>
      <c r="K1" s="331" t="s">
        <v>6817</v>
      </c>
      <c r="L1" s="329" t="s">
        <v>4</v>
      </c>
      <c r="M1" s="333" t="s">
        <v>7</v>
      </c>
      <c r="N1" s="333" t="s">
        <v>8</v>
      </c>
    </row>
    <row r="2" spans="1:14" s="31" customFormat="1" ht="63.75" x14ac:dyDescent="0.25">
      <c r="A2" s="80" t="s">
        <v>1703</v>
      </c>
      <c r="B2" s="137" t="s">
        <v>1704</v>
      </c>
      <c r="C2" s="137"/>
      <c r="D2" s="137" t="s">
        <v>7879</v>
      </c>
      <c r="E2" s="87">
        <v>78200</v>
      </c>
      <c r="F2" s="87"/>
      <c r="G2" s="153" t="s">
        <v>1699</v>
      </c>
      <c r="H2" s="153"/>
      <c r="I2" s="153"/>
      <c r="J2" s="153"/>
      <c r="K2" s="81"/>
      <c r="L2" s="82" t="s">
        <v>1700</v>
      </c>
      <c r="M2" s="85"/>
      <c r="N2" s="85"/>
    </row>
    <row r="3" spans="1:14" s="31" customFormat="1" ht="76.5" x14ac:dyDescent="0.25">
      <c r="A3" s="83" t="s">
        <v>425</v>
      </c>
      <c r="B3" s="135" t="s">
        <v>1704</v>
      </c>
      <c r="C3" s="135"/>
      <c r="D3" s="137" t="s">
        <v>7879</v>
      </c>
      <c r="E3" s="85">
        <v>37650</v>
      </c>
      <c r="F3" s="85"/>
      <c r="G3" s="153" t="s">
        <v>1706</v>
      </c>
      <c r="H3" s="153"/>
      <c r="I3" s="153"/>
      <c r="J3" s="153"/>
      <c r="K3" s="81"/>
      <c r="L3" s="82" t="s">
        <v>1707</v>
      </c>
      <c r="M3" s="86"/>
      <c r="N3" s="86"/>
    </row>
    <row r="4" spans="1:14" s="31" customFormat="1" ht="63.75" x14ac:dyDescent="0.25">
      <c r="A4" s="83"/>
      <c r="B4" s="135" t="s">
        <v>1704</v>
      </c>
      <c r="C4" s="135"/>
      <c r="D4" s="137" t="s">
        <v>7879</v>
      </c>
      <c r="E4" s="87">
        <v>211100</v>
      </c>
      <c r="F4" s="87"/>
      <c r="G4" s="153" t="s">
        <v>1699</v>
      </c>
      <c r="H4" s="153"/>
      <c r="I4" s="153"/>
      <c r="J4" s="153"/>
      <c r="K4" s="81"/>
      <c r="L4" s="82" t="s">
        <v>1708</v>
      </c>
      <c r="M4" s="85"/>
      <c r="N4" s="85"/>
    </row>
    <row r="5" spans="1:14" s="31" customFormat="1" ht="63.75" x14ac:dyDescent="0.25">
      <c r="A5" s="14">
        <v>1101043067</v>
      </c>
      <c r="B5" s="35" t="s">
        <v>1709</v>
      </c>
      <c r="C5" s="35"/>
      <c r="D5" s="137" t="s">
        <v>7879</v>
      </c>
      <c r="E5" s="111">
        <v>214878</v>
      </c>
      <c r="F5" s="111"/>
      <c r="G5" s="153" t="s">
        <v>1699</v>
      </c>
      <c r="H5" s="153"/>
      <c r="I5" s="153"/>
      <c r="J5" s="153"/>
      <c r="K5" s="14"/>
      <c r="L5" s="14" t="s">
        <v>50</v>
      </c>
      <c r="M5" s="105"/>
      <c r="N5" s="105"/>
    </row>
    <row r="6" spans="1:14" s="31" customFormat="1" ht="76.5" x14ac:dyDescent="0.25">
      <c r="A6" s="294">
        <v>1101043060</v>
      </c>
      <c r="B6" s="279" t="s">
        <v>1710</v>
      </c>
      <c r="C6" s="279"/>
      <c r="D6" s="137" t="s">
        <v>7879</v>
      </c>
      <c r="E6" s="292">
        <v>18200</v>
      </c>
      <c r="F6" s="292"/>
      <c r="G6" s="279" t="s">
        <v>1712</v>
      </c>
      <c r="H6" s="279"/>
      <c r="I6" s="279"/>
      <c r="J6" s="279"/>
      <c r="K6" s="294" t="s">
        <v>1711</v>
      </c>
      <c r="L6" s="294" t="s">
        <v>1713</v>
      </c>
      <c r="M6" s="258"/>
      <c r="N6" s="105"/>
    </row>
    <row r="7" spans="1:14" s="31" customFormat="1" ht="63.75" x14ac:dyDescent="0.25">
      <c r="A7" s="294"/>
      <c r="B7" s="279" t="s">
        <v>1714</v>
      </c>
      <c r="C7" s="279"/>
      <c r="D7" s="137" t="s">
        <v>7879</v>
      </c>
      <c r="E7" s="292">
        <v>31876</v>
      </c>
      <c r="F7" s="292"/>
      <c r="G7" s="279" t="s">
        <v>1716</v>
      </c>
      <c r="H7" s="279"/>
      <c r="I7" s="279"/>
      <c r="J7" s="279"/>
      <c r="K7" s="294" t="s">
        <v>1715</v>
      </c>
      <c r="L7" s="294" t="s">
        <v>50</v>
      </c>
      <c r="M7" s="105"/>
      <c r="N7" s="105"/>
    </row>
    <row r="8" spans="1:14" s="31" customFormat="1" ht="63.75" x14ac:dyDescent="0.25">
      <c r="A8" s="294"/>
      <c r="B8" s="279" t="s">
        <v>1714</v>
      </c>
      <c r="C8" s="279"/>
      <c r="D8" s="137" t="s">
        <v>7879</v>
      </c>
      <c r="E8" s="292">
        <v>31876</v>
      </c>
      <c r="F8" s="292"/>
      <c r="G8" s="279" t="s">
        <v>1716</v>
      </c>
      <c r="H8" s="279"/>
      <c r="I8" s="279"/>
      <c r="J8" s="279"/>
      <c r="K8" s="294" t="s">
        <v>1715</v>
      </c>
      <c r="L8" s="294" t="s">
        <v>50</v>
      </c>
      <c r="M8" s="105"/>
      <c r="N8" s="105"/>
    </row>
    <row r="9" spans="1:14" s="31" customFormat="1" ht="63.75" x14ac:dyDescent="0.25">
      <c r="A9" s="294"/>
      <c r="B9" s="279" t="s">
        <v>1714</v>
      </c>
      <c r="C9" s="279"/>
      <c r="D9" s="137" t="s">
        <v>7879</v>
      </c>
      <c r="E9" s="292">
        <v>23703</v>
      </c>
      <c r="F9" s="292"/>
      <c r="G9" s="279" t="s">
        <v>1716</v>
      </c>
      <c r="H9" s="279"/>
      <c r="I9" s="279"/>
      <c r="J9" s="279"/>
      <c r="K9" s="294" t="s">
        <v>1717</v>
      </c>
      <c r="L9" s="294" t="s">
        <v>50</v>
      </c>
      <c r="M9" s="105"/>
      <c r="N9" s="105"/>
    </row>
    <row r="10" spans="1:14" s="31" customFormat="1" ht="63.75" x14ac:dyDescent="0.25">
      <c r="A10" s="294"/>
      <c r="B10" s="279" t="s">
        <v>1714</v>
      </c>
      <c r="C10" s="279"/>
      <c r="D10" s="137" t="s">
        <v>7879</v>
      </c>
      <c r="E10" s="292">
        <v>23703</v>
      </c>
      <c r="F10" s="292"/>
      <c r="G10" s="279" t="s">
        <v>1716</v>
      </c>
      <c r="H10" s="279"/>
      <c r="I10" s="279"/>
      <c r="J10" s="279"/>
      <c r="K10" s="294" t="s">
        <v>1717</v>
      </c>
      <c r="L10" s="294" t="s">
        <v>50</v>
      </c>
      <c r="M10" s="105"/>
      <c r="N10" s="105"/>
    </row>
    <row r="11" spans="1:14" s="31" customFormat="1" ht="63.75" x14ac:dyDescent="0.25">
      <c r="A11" s="77" t="s">
        <v>1722</v>
      </c>
      <c r="B11" s="138" t="s">
        <v>1723</v>
      </c>
      <c r="C11" s="138"/>
      <c r="D11" s="137" t="s">
        <v>7879</v>
      </c>
      <c r="E11" s="107">
        <v>387500</v>
      </c>
      <c r="F11" s="107"/>
      <c r="G11" s="279" t="s">
        <v>1724</v>
      </c>
      <c r="H11" s="279"/>
      <c r="I11" s="279"/>
      <c r="J11" s="279"/>
      <c r="K11" s="294"/>
      <c r="L11" s="296" t="s">
        <v>50</v>
      </c>
      <c r="M11" s="108"/>
      <c r="N11" s="108"/>
    </row>
    <row r="12" spans="1:14" s="31" customFormat="1" ht="63.75" x14ac:dyDescent="0.25">
      <c r="A12" s="77" t="s">
        <v>1725</v>
      </c>
      <c r="B12" s="138" t="s">
        <v>1726</v>
      </c>
      <c r="C12" s="138"/>
      <c r="D12" s="137" t="s">
        <v>7879</v>
      </c>
      <c r="E12" s="107">
        <v>260100</v>
      </c>
      <c r="F12" s="107"/>
      <c r="G12" s="279" t="s">
        <v>1724</v>
      </c>
      <c r="H12" s="279"/>
      <c r="I12" s="279"/>
      <c r="J12" s="279"/>
      <c r="K12" s="294"/>
      <c r="L12" s="296" t="s">
        <v>50</v>
      </c>
      <c r="M12" s="108"/>
      <c r="N12" s="108"/>
    </row>
    <row r="13" spans="1:14" s="31" customFormat="1" ht="63.75" x14ac:dyDescent="0.25">
      <c r="A13" s="77" t="s">
        <v>1727</v>
      </c>
      <c r="B13" s="138" t="s">
        <v>1728</v>
      </c>
      <c r="C13" s="138"/>
      <c r="D13" s="137" t="s">
        <v>7879</v>
      </c>
      <c r="E13" s="107">
        <v>15500</v>
      </c>
      <c r="F13" s="107"/>
      <c r="G13" s="279" t="s">
        <v>1724</v>
      </c>
      <c r="H13" s="279"/>
      <c r="I13" s="279"/>
      <c r="J13" s="279"/>
      <c r="K13" s="294"/>
      <c r="L13" s="296" t="s">
        <v>50</v>
      </c>
      <c r="M13" s="108"/>
      <c r="N13" s="108"/>
    </row>
    <row r="14" spans="1:14" s="31" customFormat="1" ht="63.75" x14ac:dyDescent="0.25">
      <c r="A14" s="296">
        <v>1101043021</v>
      </c>
      <c r="B14" s="136" t="s">
        <v>1729</v>
      </c>
      <c r="C14" s="136"/>
      <c r="D14" s="137" t="s">
        <v>7879</v>
      </c>
      <c r="E14" s="107">
        <v>12190</v>
      </c>
      <c r="F14" s="107"/>
      <c r="G14" s="279" t="s">
        <v>1730</v>
      </c>
      <c r="H14" s="279"/>
      <c r="I14" s="279"/>
      <c r="J14" s="279"/>
      <c r="K14" s="294"/>
      <c r="L14" s="296" t="s">
        <v>1731</v>
      </c>
      <c r="M14" s="108"/>
      <c r="N14" s="108"/>
    </row>
    <row r="15" spans="1:14" s="31" customFormat="1" ht="63.75" x14ac:dyDescent="0.25">
      <c r="A15" s="296">
        <v>1101042929</v>
      </c>
      <c r="B15" s="136" t="s">
        <v>1732</v>
      </c>
      <c r="C15" s="136"/>
      <c r="D15" s="137" t="s">
        <v>7879</v>
      </c>
      <c r="E15" s="107">
        <v>3894900</v>
      </c>
      <c r="F15" s="107"/>
      <c r="G15" s="279" t="s">
        <v>1733</v>
      </c>
      <c r="H15" s="279"/>
      <c r="I15" s="279"/>
      <c r="J15" s="279"/>
      <c r="K15" s="294"/>
      <c r="L15" s="296" t="s">
        <v>50</v>
      </c>
      <c r="M15" s="108"/>
      <c r="N15" s="108"/>
    </row>
    <row r="16" spans="1:14" s="31" customFormat="1" ht="63.75" x14ac:dyDescent="0.25">
      <c r="A16" s="296">
        <v>1101042932</v>
      </c>
      <c r="B16" s="136" t="s">
        <v>1734</v>
      </c>
      <c r="C16" s="136"/>
      <c r="D16" s="137" t="s">
        <v>7879</v>
      </c>
      <c r="E16" s="107">
        <v>150500</v>
      </c>
      <c r="F16" s="107"/>
      <c r="G16" s="279" t="s">
        <v>1735</v>
      </c>
      <c r="H16" s="279"/>
      <c r="I16" s="279"/>
      <c r="J16" s="279"/>
      <c r="K16" s="294"/>
      <c r="L16" s="296" t="s">
        <v>1574</v>
      </c>
      <c r="M16" s="108"/>
      <c r="N16" s="108"/>
    </row>
    <row r="17" spans="1:14" s="31" customFormat="1" ht="63.75" x14ac:dyDescent="0.25">
      <c r="A17" s="296">
        <v>1101042934</v>
      </c>
      <c r="B17" s="136" t="s">
        <v>1736</v>
      </c>
      <c r="C17" s="136"/>
      <c r="D17" s="137" t="s">
        <v>7879</v>
      </c>
      <c r="E17" s="107">
        <v>75200</v>
      </c>
      <c r="F17" s="107"/>
      <c r="G17" s="279" t="s">
        <v>1737</v>
      </c>
      <c r="H17" s="279"/>
      <c r="I17" s="279"/>
      <c r="J17" s="279"/>
      <c r="K17" s="294"/>
      <c r="L17" s="296" t="s">
        <v>1402</v>
      </c>
      <c r="M17" s="108"/>
      <c r="N17" s="108"/>
    </row>
    <row r="18" spans="1:14" s="31" customFormat="1" ht="63.75" x14ac:dyDescent="0.25">
      <c r="A18" s="296"/>
      <c r="B18" s="136" t="s">
        <v>1738</v>
      </c>
      <c r="C18" s="136"/>
      <c r="D18" s="137" t="s">
        <v>7879</v>
      </c>
      <c r="E18" s="107">
        <v>5144</v>
      </c>
      <c r="F18" s="107"/>
      <c r="G18" s="279" t="s">
        <v>1739</v>
      </c>
      <c r="H18" s="279"/>
      <c r="I18" s="279"/>
      <c r="J18" s="279"/>
      <c r="K18" s="294"/>
      <c r="L18" s="296" t="s">
        <v>1740</v>
      </c>
      <c r="M18" s="108" t="s">
        <v>1741</v>
      </c>
      <c r="N18" s="108"/>
    </row>
    <row r="19" spans="1:14" s="31" customFormat="1" ht="89.25" x14ac:dyDescent="0.25">
      <c r="A19" s="258"/>
      <c r="B19" s="279" t="s">
        <v>1600</v>
      </c>
      <c r="C19" s="279"/>
      <c r="D19" s="137" t="s">
        <v>7879</v>
      </c>
      <c r="E19" s="51">
        <v>913199</v>
      </c>
      <c r="F19" s="51"/>
      <c r="G19" s="279" t="s">
        <v>1602</v>
      </c>
      <c r="H19" s="279"/>
      <c r="I19" s="279"/>
      <c r="J19" s="279"/>
      <c r="K19" s="294" t="s">
        <v>1601</v>
      </c>
      <c r="L19" s="294" t="s">
        <v>1603</v>
      </c>
      <c r="M19" s="294" t="s">
        <v>1604</v>
      </c>
      <c r="N19" s="294" t="s">
        <v>7105</v>
      </c>
    </row>
    <row r="20" spans="1:14" s="31" customFormat="1" ht="89.25" x14ac:dyDescent="0.25">
      <c r="A20" s="258"/>
      <c r="B20" s="279" t="s">
        <v>1605</v>
      </c>
      <c r="C20" s="279"/>
      <c r="D20" s="137" t="s">
        <v>7879</v>
      </c>
      <c r="E20" s="51">
        <v>619220</v>
      </c>
      <c r="F20" s="51"/>
      <c r="G20" s="279" t="s">
        <v>1607</v>
      </c>
      <c r="H20" s="279"/>
      <c r="I20" s="279"/>
      <c r="J20" s="279"/>
      <c r="K20" s="294" t="s">
        <v>1606</v>
      </c>
      <c r="L20" s="294" t="s">
        <v>1608</v>
      </c>
      <c r="M20" s="294" t="s">
        <v>1609</v>
      </c>
      <c r="N20" s="294" t="s">
        <v>7105</v>
      </c>
    </row>
    <row r="21" spans="1:14" s="31" customFormat="1" ht="89.25" x14ac:dyDescent="0.25">
      <c r="A21" s="258"/>
      <c r="B21" s="279" t="s">
        <v>1610</v>
      </c>
      <c r="C21" s="279"/>
      <c r="D21" s="137" t="s">
        <v>7879</v>
      </c>
      <c r="E21" s="51">
        <v>252358</v>
      </c>
      <c r="F21" s="51"/>
      <c r="G21" s="279" t="s">
        <v>1607</v>
      </c>
      <c r="H21" s="279"/>
      <c r="I21" s="279"/>
      <c r="J21" s="279"/>
      <c r="K21" s="294" t="s">
        <v>1611</v>
      </c>
      <c r="L21" s="294" t="s">
        <v>1612</v>
      </c>
      <c r="M21" s="294" t="s">
        <v>1613</v>
      </c>
      <c r="N21" s="294" t="s">
        <v>7105</v>
      </c>
    </row>
    <row r="22" spans="1:14" s="31" customFormat="1" ht="63.75" x14ac:dyDescent="0.25">
      <c r="A22" s="296"/>
      <c r="B22" s="136" t="s">
        <v>1749</v>
      </c>
      <c r="C22" s="136"/>
      <c r="D22" s="137" t="s">
        <v>7879</v>
      </c>
      <c r="E22" s="107">
        <v>267200</v>
      </c>
      <c r="F22" s="107"/>
      <c r="G22" s="54"/>
      <c r="H22" s="54"/>
      <c r="I22" s="54"/>
      <c r="J22" s="54"/>
      <c r="K22" s="294"/>
      <c r="L22" s="296" t="s">
        <v>50</v>
      </c>
      <c r="M22" s="108"/>
      <c r="N22" s="108"/>
    </row>
    <row r="23" spans="1:14" s="31" customFormat="1" ht="63.75" x14ac:dyDescent="0.25">
      <c r="A23" s="77"/>
      <c r="B23" s="136" t="s">
        <v>1750</v>
      </c>
      <c r="C23" s="136"/>
      <c r="D23" s="137" t="s">
        <v>7879</v>
      </c>
      <c r="E23" s="107">
        <v>451463</v>
      </c>
      <c r="F23" s="107"/>
      <c r="G23" s="279" t="s">
        <v>1751</v>
      </c>
      <c r="H23" s="279"/>
      <c r="I23" s="279"/>
      <c r="J23" s="279"/>
      <c r="K23" s="294"/>
      <c r="L23" s="294" t="s">
        <v>1402</v>
      </c>
      <c r="M23" s="108"/>
      <c r="N23" s="108"/>
    </row>
    <row r="24" spans="1:14" s="31" customFormat="1" ht="63.75" x14ac:dyDescent="0.25">
      <c r="A24" s="77"/>
      <c r="B24" s="136" t="s">
        <v>1752</v>
      </c>
      <c r="C24" s="136"/>
      <c r="D24" s="137" t="s">
        <v>7879</v>
      </c>
      <c r="E24" s="107">
        <v>27829200</v>
      </c>
      <c r="F24" s="107"/>
      <c r="G24" s="279" t="s">
        <v>1751</v>
      </c>
      <c r="H24" s="279"/>
      <c r="I24" s="279"/>
      <c r="J24" s="279"/>
      <c r="K24" s="294"/>
      <c r="L24" s="294" t="s">
        <v>1402</v>
      </c>
      <c r="M24" s="108"/>
      <c r="N24" s="108"/>
    </row>
    <row r="25" spans="1:14" s="114" customFormat="1" ht="102" x14ac:dyDescent="0.25">
      <c r="A25" s="258" t="s">
        <v>4576</v>
      </c>
      <c r="B25" s="279" t="s">
        <v>4577</v>
      </c>
      <c r="C25" s="279"/>
      <c r="D25" s="137" t="s">
        <v>7879</v>
      </c>
      <c r="E25" s="51">
        <v>4551076.8899999997</v>
      </c>
      <c r="F25" s="51"/>
      <c r="G25" s="279" t="s">
        <v>4578</v>
      </c>
      <c r="H25" s="279"/>
      <c r="I25" s="279"/>
      <c r="J25" s="279"/>
      <c r="K25" s="294"/>
      <c r="L25" s="294" t="s">
        <v>50</v>
      </c>
      <c r="M25" s="140" t="s">
        <v>4579</v>
      </c>
      <c r="N25" s="140"/>
    </row>
    <row r="26" spans="1:14" s="114" customFormat="1" ht="63.75" x14ac:dyDescent="0.25">
      <c r="A26" s="258" t="s">
        <v>4576</v>
      </c>
      <c r="B26" s="279" t="s">
        <v>4580</v>
      </c>
      <c r="C26" s="279"/>
      <c r="D26" s="137" t="s">
        <v>7879</v>
      </c>
      <c r="E26" s="292" t="s">
        <v>4583</v>
      </c>
      <c r="F26" s="292"/>
      <c r="G26" s="279" t="s">
        <v>4581</v>
      </c>
      <c r="H26" s="279"/>
      <c r="I26" s="279"/>
      <c r="J26" s="279"/>
      <c r="K26" s="294"/>
      <c r="L26" s="294" t="s">
        <v>4582</v>
      </c>
      <c r="M26" s="294"/>
      <c r="N26" s="140"/>
    </row>
    <row r="27" spans="1:14" s="114" customFormat="1" ht="63.75" x14ac:dyDescent="0.25">
      <c r="A27" s="258" t="s">
        <v>4576</v>
      </c>
      <c r="B27" s="279" t="s">
        <v>4584</v>
      </c>
      <c r="C27" s="279"/>
      <c r="D27" s="137" t="s">
        <v>7879</v>
      </c>
      <c r="E27" s="292" t="s">
        <v>4585</v>
      </c>
      <c r="F27" s="292"/>
      <c r="G27" s="279" t="s">
        <v>4581</v>
      </c>
      <c r="H27" s="279"/>
      <c r="I27" s="279"/>
      <c r="J27" s="279"/>
      <c r="K27" s="294"/>
      <c r="L27" s="294" t="s">
        <v>1421</v>
      </c>
      <c r="M27" s="294"/>
      <c r="N27" s="140"/>
    </row>
    <row r="28" spans="1:14" s="114" customFormat="1" ht="63.75" x14ac:dyDescent="0.25">
      <c r="A28" s="258" t="s">
        <v>4576</v>
      </c>
      <c r="B28" s="279" t="s">
        <v>4586</v>
      </c>
      <c r="C28" s="279"/>
      <c r="D28" s="137" t="s">
        <v>7879</v>
      </c>
      <c r="E28" s="292">
        <v>38604</v>
      </c>
      <c r="F28" s="292"/>
      <c r="G28" s="279" t="s">
        <v>4581</v>
      </c>
      <c r="H28" s="279"/>
      <c r="I28" s="279"/>
      <c r="J28" s="279"/>
      <c r="K28" s="294"/>
      <c r="L28" s="294" t="s">
        <v>1421</v>
      </c>
      <c r="M28" s="294"/>
      <c r="N28" s="140"/>
    </row>
    <row r="29" spans="1:14" s="114" customFormat="1" ht="63.75" x14ac:dyDescent="0.25">
      <c r="A29" s="258" t="s">
        <v>4576</v>
      </c>
      <c r="B29" s="279" t="s">
        <v>4587</v>
      </c>
      <c r="C29" s="279"/>
      <c r="D29" s="137" t="s">
        <v>7879</v>
      </c>
      <c r="E29" s="292" t="s">
        <v>4588</v>
      </c>
      <c r="F29" s="292"/>
      <c r="G29" s="279" t="s">
        <v>4581</v>
      </c>
      <c r="H29" s="279"/>
      <c r="I29" s="279"/>
      <c r="J29" s="279"/>
      <c r="K29" s="294"/>
      <c r="L29" s="294" t="s">
        <v>1421</v>
      </c>
      <c r="M29" s="294"/>
      <c r="N29" s="140"/>
    </row>
    <row r="30" spans="1:14" s="114" customFormat="1" ht="63.75" x14ac:dyDescent="0.25">
      <c r="A30" s="258" t="s">
        <v>4576</v>
      </c>
      <c r="B30" s="279" t="s">
        <v>4589</v>
      </c>
      <c r="C30" s="279"/>
      <c r="D30" s="137" t="s">
        <v>7879</v>
      </c>
      <c r="E30" s="292" t="s">
        <v>4590</v>
      </c>
      <c r="F30" s="292"/>
      <c r="G30" s="279" t="s">
        <v>4581</v>
      </c>
      <c r="H30" s="279"/>
      <c r="I30" s="279"/>
      <c r="J30" s="279"/>
      <c r="K30" s="294"/>
      <c r="L30" s="294" t="s">
        <v>1421</v>
      </c>
      <c r="M30" s="294"/>
      <c r="N30" s="140"/>
    </row>
    <row r="31" spans="1:14" s="114" customFormat="1" ht="63.75" x14ac:dyDescent="0.25">
      <c r="A31" s="258" t="s">
        <v>4576</v>
      </c>
      <c r="B31" s="279" t="s">
        <v>4591</v>
      </c>
      <c r="C31" s="279"/>
      <c r="D31" s="137" t="s">
        <v>7879</v>
      </c>
      <c r="E31" s="292" t="s">
        <v>4592</v>
      </c>
      <c r="F31" s="292"/>
      <c r="G31" s="279" t="s">
        <v>4581</v>
      </c>
      <c r="H31" s="279"/>
      <c r="I31" s="279"/>
      <c r="J31" s="279"/>
      <c r="K31" s="294"/>
      <c r="L31" s="294" t="s">
        <v>1421</v>
      </c>
      <c r="M31" s="294"/>
      <c r="N31" s="140"/>
    </row>
    <row r="32" spans="1:14" s="114" customFormat="1" ht="63.75" x14ac:dyDescent="0.25">
      <c r="A32" s="258" t="s">
        <v>4576</v>
      </c>
      <c r="B32" s="279" t="s">
        <v>4593</v>
      </c>
      <c r="C32" s="279"/>
      <c r="D32" s="137" t="s">
        <v>7879</v>
      </c>
      <c r="E32" s="292" t="s">
        <v>4594</v>
      </c>
      <c r="F32" s="292"/>
      <c r="G32" s="279" t="s">
        <v>4581</v>
      </c>
      <c r="H32" s="279"/>
      <c r="I32" s="279"/>
      <c r="J32" s="279"/>
      <c r="K32" s="294"/>
      <c r="L32" s="294" t="s">
        <v>4582</v>
      </c>
      <c r="M32" s="294"/>
      <c r="N32" s="140"/>
    </row>
    <row r="33" spans="1:14" s="114" customFormat="1" ht="63.75" x14ac:dyDescent="0.25">
      <c r="A33" s="258" t="s">
        <v>4576</v>
      </c>
      <c r="B33" s="279" t="s">
        <v>4595</v>
      </c>
      <c r="C33" s="279"/>
      <c r="D33" s="137" t="s">
        <v>7879</v>
      </c>
      <c r="E33" s="292" t="s">
        <v>4597</v>
      </c>
      <c r="F33" s="292"/>
      <c r="G33" s="279" t="s">
        <v>4581</v>
      </c>
      <c r="H33" s="279"/>
      <c r="I33" s="279"/>
      <c r="J33" s="279"/>
      <c r="K33" s="294"/>
      <c r="L33" s="294" t="s">
        <v>4596</v>
      </c>
      <c r="M33" s="294"/>
      <c r="N33" s="140"/>
    </row>
    <row r="34" spans="1:14" s="114" customFormat="1" ht="63.75" x14ac:dyDescent="0.25">
      <c r="A34" s="258" t="s">
        <v>4576</v>
      </c>
      <c r="B34" s="279" t="s">
        <v>4598</v>
      </c>
      <c r="C34" s="279"/>
      <c r="D34" s="137" t="s">
        <v>7879</v>
      </c>
      <c r="E34" s="292" t="s">
        <v>4600</v>
      </c>
      <c r="F34" s="292"/>
      <c r="G34" s="279" t="s">
        <v>4581</v>
      </c>
      <c r="H34" s="279"/>
      <c r="I34" s="279"/>
      <c r="J34" s="279"/>
      <c r="K34" s="294"/>
      <c r="L34" s="294" t="s">
        <v>4599</v>
      </c>
      <c r="M34" s="294"/>
      <c r="N34" s="140"/>
    </row>
    <row r="35" spans="1:14" s="114" customFormat="1" ht="63.75" x14ac:dyDescent="0.25">
      <c r="A35" s="258" t="s">
        <v>4576</v>
      </c>
      <c r="B35" s="279" t="s">
        <v>4601</v>
      </c>
      <c r="C35" s="279"/>
      <c r="D35" s="137" t="s">
        <v>7879</v>
      </c>
      <c r="E35" s="292" t="s">
        <v>4602</v>
      </c>
      <c r="F35" s="292"/>
      <c r="G35" s="279" t="s">
        <v>4581</v>
      </c>
      <c r="H35" s="279"/>
      <c r="I35" s="279"/>
      <c r="J35" s="279"/>
      <c r="K35" s="294"/>
      <c r="L35" s="294" t="s">
        <v>1421</v>
      </c>
      <c r="M35" s="294"/>
      <c r="N35" s="140"/>
    </row>
    <row r="36" spans="1:14" s="114" customFormat="1" ht="63.75" x14ac:dyDescent="0.25">
      <c r="A36" s="144"/>
      <c r="B36" s="279" t="s">
        <v>4603</v>
      </c>
      <c r="C36" s="279"/>
      <c r="D36" s="137" t="s">
        <v>7879</v>
      </c>
      <c r="E36" s="51">
        <f>30202549.88-25429+50000-189596.64</f>
        <v>30037524.239999998</v>
      </c>
      <c r="F36" s="51"/>
      <c r="G36" s="279" t="s">
        <v>4604</v>
      </c>
      <c r="H36" s="279"/>
      <c r="I36" s="279"/>
      <c r="J36" s="279"/>
      <c r="K36" s="294"/>
      <c r="L36" s="294" t="s">
        <v>50</v>
      </c>
      <c r="M36" s="140"/>
      <c r="N36" s="140"/>
    </row>
    <row r="37" spans="1:14" s="114" customFormat="1" ht="63.75" x14ac:dyDescent="0.25">
      <c r="A37" s="144"/>
      <c r="B37" s="279" t="s">
        <v>4605</v>
      </c>
      <c r="C37" s="279"/>
      <c r="D37" s="137" t="s">
        <v>7879</v>
      </c>
      <c r="E37" s="51">
        <v>3750315.34</v>
      </c>
      <c r="F37" s="51"/>
      <c r="G37" s="279" t="s">
        <v>4606</v>
      </c>
      <c r="H37" s="279"/>
      <c r="I37" s="279"/>
      <c r="J37" s="279"/>
      <c r="K37" s="294"/>
      <c r="L37" s="294" t="s">
        <v>50</v>
      </c>
      <c r="M37" s="140"/>
      <c r="N37" s="140"/>
    </row>
    <row r="38" spans="1:14" s="114" customFormat="1" ht="63.75" x14ac:dyDescent="0.25">
      <c r="A38" s="144"/>
      <c r="B38" s="279" t="s">
        <v>4607</v>
      </c>
      <c r="C38" s="279"/>
      <c r="D38" s="137" t="s">
        <v>7879</v>
      </c>
      <c r="E38" s="51">
        <v>72484.070000000007</v>
      </c>
      <c r="F38" s="51"/>
      <c r="G38" s="279" t="s">
        <v>4606</v>
      </c>
      <c r="H38" s="279"/>
      <c r="I38" s="279"/>
      <c r="J38" s="279"/>
      <c r="K38" s="294"/>
      <c r="L38" s="294" t="s">
        <v>50</v>
      </c>
      <c r="M38" s="140"/>
      <c r="N38" s="140"/>
    </row>
    <row r="39" spans="1:14" s="114" customFormat="1" ht="63.75" x14ac:dyDescent="0.25">
      <c r="A39" s="144"/>
      <c r="B39" s="279" t="s">
        <v>4607</v>
      </c>
      <c r="C39" s="279"/>
      <c r="D39" s="137" t="s">
        <v>7879</v>
      </c>
      <c r="E39" s="51">
        <v>72484.070000000007</v>
      </c>
      <c r="F39" s="51"/>
      <c r="G39" s="279" t="s">
        <v>4606</v>
      </c>
      <c r="H39" s="279"/>
      <c r="I39" s="279"/>
      <c r="J39" s="279"/>
      <c r="K39" s="294"/>
      <c r="L39" s="294" t="s">
        <v>50</v>
      </c>
      <c r="M39" s="140"/>
      <c r="N39" s="140"/>
    </row>
    <row r="40" spans="1:14" s="114" customFormat="1" ht="63.75" x14ac:dyDescent="0.25">
      <c r="A40" s="144"/>
      <c r="B40" s="279" t="s">
        <v>4607</v>
      </c>
      <c r="C40" s="279"/>
      <c r="D40" s="137" t="s">
        <v>7879</v>
      </c>
      <c r="E40" s="51">
        <v>72484.08</v>
      </c>
      <c r="F40" s="51"/>
      <c r="G40" s="279" t="s">
        <v>4606</v>
      </c>
      <c r="H40" s="279"/>
      <c r="I40" s="279"/>
      <c r="J40" s="279"/>
      <c r="K40" s="145"/>
      <c r="L40" s="294" t="s">
        <v>50</v>
      </c>
      <c r="M40" s="140"/>
      <c r="N40" s="140"/>
    </row>
    <row r="41" spans="1:14" s="114" customFormat="1" ht="63.75" x14ac:dyDescent="0.25">
      <c r="A41" s="258" t="s">
        <v>4576</v>
      </c>
      <c r="B41" s="141" t="s">
        <v>4608</v>
      </c>
      <c r="C41" s="141"/>
      <c r="D41" s="137" t="s">
        <v>7879</v>
      </c>
      <c r="E41" s="146">
        <v>0</v>
      </c>
      <c r="F41" s="146"/>
      <c r="G41" s="141" t="s">
        <v>4609</v>
      </c>
      <c r="H41" s="141"/>
      <c r="I41" s="141"/>
      <c r="J41" s="141"/>
      <c r="K41" s="144"/>
      <c r="L41" s="144" t="s">
        <v>4610</v>
      </c>
      <c r="M41" s="145"/>
      <c r="N41" s="145"/>
    </row>
    <row r="42" spans="1:14" s="114" customFormat="1" ht="63.75" x14ac:dyDescent="0.25">
      <c r="A42" s="258" t="s">
        <v>4576</v>
      </c>
      <c r="B42" s="141" t="s">
        <v>4608</v>
      </c>
      <c r="C42" s="141"/>
      <c r="D42" s="137" t="s">
        <v>7879</v>
      </c>
      <c r="E42" s="146">
        <v>0</v>
      </c>
      <c r="F42" s="146"/>
      <c r="G42" s="141" t="s">
        <v>4609</v>
      </c>
      <c r="H42" s="141"/>
      <c r="I42" s="141"/>
      <c r="J42" s="141"/>
      <c r="K42" s="144"/>
      <c r="L42" s="144" t="s">
        <v>4611</v>
      </c>
      <c r="M42" s="145"/>
      <c r="N42" s="145"/>
    </row>
    <row r="43" spans="1:14" s="114" customFormat="1" ht="63.75" x14ac:dyDescent="0.25">
      <c r="A43" s="258" t="s">
        <v>4576</v>
      </c>
      <c r="B43" s="141" t="s">
        <v>4608</v>
      </c>
      <c r="C43" s="141"/>
      <c r="D43" s="137" t="s">
        <v>7879</v>
      </c>
      <c r="E43" s="146">
        <v>0</v>
      </c>
      <c r="F43" s="146"/>
      <c r="G43" s="141" t="s">
        <v>4609</v>
      </c>
      <c r="H43" s="141"/>
      <c r="I43" s="141"/>
      <c r="J43" s="141"/>
      <c r="K43" s="144"/>
      <c r="L43" s="144" t="s">
        <v>4612</v>
      </c>
      <c r="M43" s="145"/>
      <c r="N43" s="145"/>
    </row>
    <row r="44" spans="1:14" s="114" customFormat="1" ht="63.75" x14ac:dyDescent="0.25">
      <c r="A44" s="258" t="s">
        <v>4576</v>
      </c>
      <c r="B44" s="141" t="s">
        <v>4608</v>
      </c>
      <c r="C44" s="141"/>
      <c r="D44" s="137" t="s">
        <v>7879</v>
      </c>
      <c r="E44" s="146">
        <v>0</v>
      </c>
      <c r="F44" s="146"/>
      <c r="G44" s="141" t="s">
        <v>4609</v>
      </c>
      <c r="H44" s="141"/>
      <c r="I44" s="141"/>
      <c r="J44" s="141"/>
      <c r="K44" s="144"/>
      <c r="L44" s="144" t="s">
        <v>4613</v>
      </c>
      <c r="M44" s="145"/>
      <c r="N44" s="145"/>
    </row>
    <row r="45" spans="1:14" s="114" customFormat="1" ht="63.75" x14ac:dyDescent="0.25">
      <c r="A45" s="258" t="s">
        <v>4576</v>
      </c>
      <c r="B45" s="141" t="s">
        <v>4608</v>
      </c>
      <c r="C45" s="141"/>
      <c r="D45" s="137" t="s">
        <v>7879</v>
      </c>
      <c r="E45" s="146">
        <v>0</v>
      </c>
      <c r="F45" s="146"/>
      <c r="G45" s="141" t="s">
        <v>4609</v>
      </c>
      <c r="H45" s="141"/>
      <c r="I45" s="141"/>
      <c r="J45" s="141"/>
      <c r="K45" s="144"/>
      <c r="L45" s="144" t="s">
        <v>4614</v>
      </c>
      <c r="M45" s="145"/>
      <c r="N45" s="145"/>
    </row>
    <row r="46" spans="1:14" s="114" customFormat="1" ht="63.75" x14ac:dyDescent="0.25">
      <c r="A46" s="258" t="s">
        <v>4576</v>
      </c>
      <c r="B46" s="141" t="s">
        <v>4608</v>
      </c>
      <c r="C46" s="141"/>
      <c r="D46" s="137" t="s">
        <v>7879</v>
      </c>
      <c r="E46" s="146">
        <v>0</v>
      </c>
      <c r="F46" s="146"/>
      <c r="G46" s="141" t="s">
        <v>4609</v>
      </c>
      <c r="H46" s="141"/>
      <c r="I46" s="141"/>
      <c r="J46" s="141"/>
      <c r="K46" s="144"/>
      <c r="L46" s="144" t="s">
        <v>4615</v>
      </c>
      <c r="M46" s="145"/>
      <c r="N46" s="145"/>
    </row>
    <row r="47" spans="1:14" s="114" customFormat="1" ht="63.75" x14ac:dyDescent="0.25">
      <c r="A47" s="258" t="s">
        <v>4576</v>
      </c>
      <c r="B47" s="141" t="s">
        <v>4608</v>
      </c>
      <c r="C47" s="141"/>
      <c r="D47" s="137" t="s">
        <v>7879</v>
      </c>
      <c r="E47" s="146">
        <v>0</v>
      </c>
      <c r="F47" s="146"/>
      <c r="G47" s="141" t="s">
        <v>4609</v>
      </c>
      <c r="H47" s="141"/>
      <c r="I47" s="141"/>
      <c r="J47" s="141"/>
      <c r="K47" s="144"/>
      <c r="L47" s="144" t="s">
        <v>4616</v>
      </c>
      <c r="M47" s="145"/>
      <c r="N47" s="145"/>
    </row>
    <row r="48" spans="1:14" s="114" customFormat="1" ht="63.75" x14ac:dyDescent="0.25">
      <c r="A48" s="258" t="s">
        <v>4576</v>
      </c>
      <c r="B48" s="141" t="s">
        <v>4608</v>
      </c>
      <c r="C48" s="141"/>
      <c r="D48" s="137" t="s">
        <v>7879</v>
      </c>
      <c r="E48" s="146">
        <v>0</v>
      </c>
      <c r="F48" s="146"/>
      <c r="G48" s="141" t="s">
        <v>4609</v>
      </c>
      <c r="H48" s="141"/>
      <c r="I48" s="141"/>
      <c r="J48" s="141"/>
      <c r="K48" s="144"/>
      <c r="L48" s="144" t="s">
        <v>4617</v>
      </c>
      <c r="M48" s="145"/>
      <c r="N48" s="145"/>
    </row>
    <row r="49" spans="1:14" s="114" customFormat="1" ht="63.75" x14ac:dyDescent="0.25">
      <c r="A49" s="258" t="s">
        <v>4576</v>
      </c>
      <c r="B49" s="141" t="s">
        <v>4608</v>
      </c>
      <c r="C49" s="141"/>
      <c r="D49" s="137" t="s">
        <v>7879</v>
      </c>
      <c r="E49" s="146">
        <v>0</v>
      </c>
      <c r="F49" s="146"/>
      <c r="G49" s="141" t="s">
        <v>4609</v>
      </c>
      <c r="H49" s="141"/>
      <c r="I49" s="141"/>
      <c r="J49" s="141"/>
      <c r="K49" s="144"/>
      <c r="L49" s="144" t="s">
        <v>4618</v>
      </c>
      <c r="M49" s="145"/>
      <c r="N49" s="145"/>
    </row>
    <row r="50" spans="1:14" s="114" customFormat="1" ht="63.75" x14ac:dyDescent="0.25">
      <c r="A50" s="258" t="s">
        <v>4576</v>
      </c>
      <c r="B50" s="141" t="s">
        <v>4619</v>
      </c>
      <c r="C50" s="141"/>
      <c r="D50" s="137" t="s">
        <v>7879</v>
      </c>
      <c r="E50" s="146">
        <f>85909+88771+65789+65789</f>
        <v>306258</v>
      </c>
      <c r="F50" s="146"/>
      <c r="G50" s="141" t="s">
        <v>4609</v>
      </c>
      <c r="H50" s="141"/>
      <c r="I50" s="141"/>
      <c r="J50" s="141"/>
      <c r="K50" s="144"/>
      <c r="L50" s="144" t="s">
        <v>4620</v>
      </c>
      <c r="M50" s="147"/>
      <c r="N50" s="145"/>
    </row>
    <row r="51" spans="1:14" s="114" customFormat="1" ht="63.75" x14ac:dyDescent="0.25">
      <c r="A51" s="258" t="s">
        <v>4576</v>
      </c>
      <c r="B51" s="141" t="s">
        <v>4619</v>
      </c>
      <c r="C51" s="141"/>
      <c r="D51" s="137" t="s">
        <v>7879</v>
      </c>
      <c r="E51" s="146">
        <f>76012+76012</f>
        <v>152024</v>
      </c>
      <c r="F51" s="146"/>
      <c r="G51" s="141" t="s">
        <v>4609</v>
      </c>
      <c r="H51" s="141"/>
      <c r="I51" s="141"/>
      <c r="J51" s="141"/>
      <c r="K51" s="144"/>
      <c r="L51" s="144" t="s">
        <v>4621</v>
      </c>
      <c r="M51" s="147"/>
      <c r="N51" s="145"/>
    </row>
    <row r="52" spans="1:14" s="114" customFormat="1" ht="63.75" x14ac:dyDescent="0.25">
      <c r="A52" s="258" t="s">
        <v>4576</v>
      </c>
      <c r="B52" s="141" t="s">
        <v>4619</v>
      </c>
      <c r="C52" s="141"/>
      <c r="D52" s="137" t="s">
        <v>7879</v>
      </c>
      <c r="E52" s="146">
        <f>135449+83450+83450+112336</f>
        <v>414685</v>
      </c>
      <c r="F52" s="146"/>
      <c r="G52" s="141" t="s">
        <v>4609</v>
      </c>
      <c r="H52" s="141"/>
      <c r="I52" s="141"/>
      <c r="J52" s="141"/>
      <c r="K52" s="144"/>
      <c r="L52" s="144" t="s">
        <v>4622</v>
      </c>
      <c r="M52" s="147"/>
      <c r="N52" s="145"/>
    </row>
    <row r="53" spans="1:14" s="114" customFormat="1" ht="63.75" x14ac:dyDescent="0.25">
      <c r="A53" s="258" t="s">
        <v>4576</v>
      </c>
      <c r="B53" s="141" t="s">
        <v>4619</v>
      </c>
      <c r="C53" s="141"/>
      <c r="D53" s="137" t="s">
        <v>7879</v>
      </c>
      <c r="E53" s="146">
        <v>161274</v>
      </c>
      <c r="F53" s="146"/>
      <c r="G53" s="141" t="s">
        <v>4609</v>
      </c>
      <c r="H53" s="141"/>
      <c r="I53" s="141"/>
      <c r="J53" s="141"/>
      <c r="K53" s="144"/>
      <c r="L53" s="144" t="s">
        <v>4623</v>
      </c>
      <c r="M53" s="147"/>
      <c r="N53" s="145"/>
    </row>
    <row r="54" spans="1:14" s="114" customFormat="1" ht="63.75" x14ac:dyDescent="0.25">
      <c r="A54" s="258" t="s">
        <v>4576</v>
      </c>
      <c r="B54" s="141" t="s">
        <v>4619</v>
      </c>
      <c r="C54" s="141"/>
      <c r="D54" s="137" t="s">
        <v>7879</v>
      </c>
      <c r="E54" s="146">
        <v>90947</v>
      </c>
      <c r="F54" s="146"/>
      <c r="G54" s="141" t="s">
        <v>4609</v>
      </c>
      <c r="H54" s="141"/>
      <c r="I54" s="141"/>
      <c r="J54" s="141"/>
      <c r="K54" s="144"/>
      <c r="L54" s="144" t="s">
        <v>4624</v>
      </c>
      <c r="M54" s="147"/>
      <c r="N54" s="145"/>
    </row>
    <row r="55" spans="1:14" s="114" customFormat="1" ht="63.75" x14ac:dyDescent="0.25">
      <c r="A55" s="258" t="s">
        <v>4576</v>
      </c>
      <c r="B55" s="141" t="s">
        <v>4619</v>
      </c>
      <c r="C55" s="141"/>
      <c r="D55" s="137" t="s">
        <v>7879</v>
      </c>
      <c r="E55" s="146">
        <v>65789</v>
      </c>
      <c r="F55" s="146"/>
      <c r="G55" s="141" t="s">
        <v>4609</v>
      </c>
      <c r="H55" s="141"/>
      <c r="I55" s="141"/>
      <c r="J55" s="141"/>
      <c r="K55" s="144"/>
      <c r="L55" s="144" t="s">
        <v>4625</v>
      </c>
      <c r="M55" s="147"/>
      <c r="N55" s="145"/>
    </row>
    <row r="56" spans="1:14" s="114" customFormat="1" ht="63.75" x14ac:dyDescent="0.25">
      <c r="A56" s="258" t="s">
        <v>4576</v>
      </c>
      <c r="B56" s="141" t="s">
        <v>4619</v>
      </c>
      <c r="C56" s="141"/>
      <c r="D56" s="137" t="s">
        <v>7879</v>
      </c>
      <c r="E56" s="146">
        <v>51732</v>
      </c>
      <c r="F56" s="146"/>
      <c r="G56" s="141" t="s">
        <v>4609</v>
      </c>
      <c r="H56" s="141"/>
      <c r="I56" s="141"/>
      <c r="J56" s="141"/>
      <c r="K56" s="144"/>
      <c r="L56" s="144" t="s">
        <v>4626</v>
      </c>
      <c r="M56" s="147"/>
      <c r="N56" s="145"/>
    </row>
    <row r="57" spans="1:14" s="114" customFormat="1" ht="63.75" x14ac:dyDescent="0.25">
      <c r="A57" s="258" t="s">
        <v>4576</v>
      </c>
      <c r="B57" s="141" t="s">
        <v>4619</v>
      </c>
      <c r="C57" s="141"/>
      <c r="D57" s="137" t="s">
        <v>7879</v>
      </c>
      <c r="E57" s="146">
        <v>76012</v>
      </c>
      <c r="F57" s="146"/>
      <c r="G57" s="141" t="s">
        <v>4609</v>
      </c>
      <c r="H57" s="141"/>
      <c r="I57" s="141"/>
      <c r="J57" s="141"/>
      <c r="K57" s="144"/>
      <c r="L57" s="144" t="s">
        <v>4627</v>
      </c>
      <c r="M57" s="147"/>
      <c r="N57" s="145"/>
    </row>
    <row r="58" spans="1:14" s="114" customFormat="1" ht="63.75" x14ac:dyDescent="0.25">
      <c r="A58" s="258" t="s">
        <v>4576</v>
      </c>
      <c r="B58" s="141" t="s">
        <v>4619</v>
      </c>
      <c r="C58" s="141"/>
      <c r="D58" s="137" t="s">
        <v>7879</v>
      </c>
      <c r="E58" s="146">
        <v>88771</v>
      </c>
      <c r="F58" s="146"/>
      <c r="G58" s="141" t="s">
        <v>4609</v>
      </c>
      <c r="H58" s="141"/>
      <c r="I58" s="141"/>
      <c r="J58" s="141"/>
      <c r="K58" s="144"/>
      <c r="L58" s="144" t="s">
        <v>4628</v>
      </c>
      <c r="M58" s="147"/>
      <c r="N58" s="145"/>
    </row>
    <row r="59" spans="1:14" s="114" customFormat="1" ht="63.75" x14ac:dyDescent="0.25">
      <c r="A59" s="258" t="s">
        <v>4576</v>
      </c>
      <c r="B59" s="154" t="s">
        <v>4619</v>
      </c>
      <c r="C59" s="154"/>
      <c r="D59" s="137" t="s">
        <v>7879</v>
      </c>
      <c r="E59" s="157">
        <v>51800</v>
      </c>
      <c r="F59" s="157"/>
      <c r="G59" s="154" t="s">
        <v>4629</v>
      </c>
      <c r="H59" s="154"/>
      <c r="I59" s="154"/>
      <c r="J59" s="154"/>
      <c r="K59" s="156"/>
      <c r="L59" s="156" t="s">
        <v>1402</v>
      </c>
      <c r="M59" s="158"/>
      <c r="N59" s="158"/>
    </row>
    <row r="60" spans="1:14" s="114" customFormat="1" ht="63.75" x14ac:dyDescent="0.25">
      <c r="A60" s="258"/>
      <c r="B60" s="154" t="s">
        <v>4630</v>
      </c>
      <c r="C60" s="154"/>
      <c r="D60" s="137" t="s">
        <v>7879</v>
      </c>
      <c r="E60" s="157">
        <v>73184.25</v>
      </c>
      <c r="F60" s="157"/>
      <c r="G60" s="154" t="s">
        <v>4632</v>
      </c>
      <c r="H60" s="154"/>
      <c r="I60" s="154"/>
      <c r="J60" s="154"/>
      <c r="K60" s="156" t="s">
        <v>4631</v>
      </c>
      <c r="L60" s="156" t="s">
        <v>4633</v>
      </c>
      <c r="M60" s="158"/>
      <c r="N60" s="158"/>
    </row>
    <row r="61" spans="1:14" s="114" customFormat="1" ht="12.75" customHeight="1" x14ac:dyDescent="0.25">
      <c r="A61" s="258" t="s">
        <v>4576</v>
      </c>
      <c r="B61" s="54" t="s">
        <v>4634</v>
      </c>
      <c r="C61" s="54"/>
      <c r="D61" s="137" t="s">
        <v>7879</v>
      </c>
      <c r="E61" s="51">
        <v>111715.59</v>
      </c>
      <c r="F61" s="51"/>
      <c r="G61" s="343" t="s">
        <v>4635</v>
      </c>
      <c r="H61" s="279"/>
      <c r="I61" s="279"/>
      <c r="J61" s="279"/>
      <c r="K61" s="294"/>
      <c r="L61" s="343" t="s">
        <v>4636</v>
      </c>
      <c r="M61" s="343" t="s">
        <v>4637</v>
      </c>
      <c r="N61" s="343"/>
    </row>
    <row r="62" spans="1:14" s="114" customFormat="1" ht="63.75" x14ac:dyDescent="0.25">
      <c r="A62" s="258" t="s">
        <v>4576</v>
      </c>
      <c r="B62" s="54" t="s">
        <v>4638</v>
      </c>
      <c r="C62" s="54"/>
      <c r="D62" s="137" t="s">
        <v>7879</v>
      </c>
      <c r="E62" s="51">
        <v>380294.33</v>
      </c>
      <c r="F62" s="51"/>
      <c r="G62" s="343"/>
      <c r="H62" s="279"/>
      <c r="I62" s="279"/>
      <c r="J62" s="279"/>
      <c r="K62" s="294"/>
      <c r="L62" s="343"/>
      <c r="M62" s="343"/>
      <c r="N62" s="343"/>
    </row>
    <row r="63" spans="1:14" s="114" customFormat="1" ht="63.75" x14ac:dyDescent="0.25">
      <c r="A63" s="258" t="s">
        <v>4576</v>
      </c>
      <c r="B63" s="54" t="s">
        <v>4639</v>
      </c>
      <c r="C63" s="54"/>
      <c r="D63" s="137" t="s">
        <v>7879</v>
      </c>
      <c r="E63" s="51">
        <v>6768087.5099999998</v>
      </c>
      <c r="F63" s="51"/>
      <c r="G63" s="343"/>
      <c r="H63" s="279"/>
      <c r="I63" s="279"/>
      <c r="J63" s="279"/>
      <c r="K63" s="294"/>
      <c r="L63" s="343"/>
      <c r="M63" s="343"/>
      <c r="N63" s="343"/>
    </row>
    <row r="64" spans="1:14" s="114" customFormat="1" ht="63.75" x14ac:dyDescent="0.25">
      <c r="A64" s="258" t="s">
        <v>4576</v>
      </c>
      <c r="B64" s="279" t="s">
        <v>4640</v>
      </c>
      <c r="C64" s="279"/>
      <c r="D64" s="137" t="s">
        <v>7879</v>
      </c>
      <c r="E64" s="51">
        <v>786226.17</v>
      </c>
      <c r="F64" s="51"/>
      <c r="G64" s="343"/>
      <c r="H64" s="279"/>
      <c r="I64" s="279"/>
      <c r="J64" s="279"/>
      <c r="K64" s="294"/>
      <c r="L64" s="343"/>
      <c r="M64" s="343"/>
      <c r="N64" s="343"/>
    </row>
    <row r="65" spans="1:14" s="114" customFormat="1" ht="63.75" x14ac:dyDescent="0.25">
      <c r="A65" s="258" t="s">
        <v>4576</v>
      </c>
      <c r="B65" s="279" t="s">
        <v>4641</v>
      </c>
      <c r="C65" s="279"/>
      <c r="D65" s="137" t="s">
        <v>7879</v>
      </c>
      <c r="E65" s="51">
        <v>786226.17</v>
      </c>
      <c r="F65" s="51"/>
      <c r="G65" s="343"/>
      <c r="H65" s="279"/>
      <c r="I65" s="279"/>
      <c r="J65" s="279"/>
      <c r="K65" s="294"/>
      <c r="L65" s="343"/>
      <c r="M65" s="343"/>
      <c r="N65" s="343"/>
    </row>
    <row r="66" spans="1:14" s="114" customFormat="1" ht="63.75" x14ac:dyDescent="0.25">
      <c r="A66" s="258" t="s">
        <v>4576</v>
      </c>
      <c r="B66" s="54" t="s">
        <v>4642</v>
      </c>
      <c r="C66" s="54"/>
      <c r="D66" s="137" t="s">
        <v>7879</v>
      </c>
      <c r="E66" s="51">
        <v>9095026.9299999997</v>
      </c>
      <c r="F66" s="51"/>
      <c r="G66" s="343"/>
      <c r="H66" s="279"/>
      <c r="I66" s="279"/>
      <c r="J66" s="279"/>
      <c r="K66" s="294"/>
      <c r="L66" s="343"/>
      <c r="M66" s="343"/>
      <c r="N66" s="343"/>
    </row>
    <row r="67" spans="1:14" s="114" customFormat="1" ht="63.75" x14ac:dyDescent="0.25">
      <c r="A67" s="258" t="s">
        <v>4576</v>
      </c>
      <c r="B67" s="279" t="s">
        <v>4643</v>
      </c>
      <c r="C67" s="279"/>
      <c r="D67" s="137" t="s">
        <v>7879</v>
      </c>
      <c r="E67" s="51">
        <v>76908.03</v>
      </c>
      <c r="F67" s="51"/>
      <c r="G67" s="343"/>
      <c r="H67" s="279"/>
      <c r="I67" s="279"/>
      <c r="J67" s="279"/>
      <c r="K67" s="294"/>
      <c r="L67" s="343"/>
      <c r="M67" s="343"/>
      <c r="N67" s="343"/>
    </row>
    <row r="68" spans="1:14" s="114" customFormat="1" ht="63.75" x14ac:dyDescent="0.25">
      <c r="A68" s="258" t="s">
        <v>4576</v>
      </c>
      <c r="B68" s="279" t="s">
        <v>4644</v>
      </c>
      <c r="C68" s="279"/>
      <c r="D68" s="137" t="s">
        <v>7879</v>
      </c>
      <c r="E68" s="51">
        <v>3835249.59</v>
      </c>
      <c r="F68" s="51"/>
      <c r="G68" s="343"/>
      <c r="H68" s="279"/>
      <c r="I68" s="279"/>
      <c r="J68" s="279"/>
      <c r="K68" s="294"/>
      <c r="L68" s="343"/>
      <c r="M68" s="343"/>
      <c r="N68" s="343"/>
    </row>
    <row r="69" spans="1:14" s="114" customFormat="1" ht="63.75" x14ac:dyDescent="0.25">
      <c r="A69" s="258" t="s">
        <v>4576</v>
      </c>
      <c r="B69" s="279" t="s">
        <v>4645</v>
      </c>
      <c r="C69" s="279"/>
      <c r="D69" s="137" t="s">
        <v>7879</v>
      </c>
      <c r="E69" s="51">
        <v>2915737.22</v>
      </c>
      <c r="F69" s="51"/>
      <c r="G69" s="343"/>
      <c r="H69" s="279"/>
      <c r="I69" s="279"/>
      <c r="J69" s="279"/>
      <c r="K69" s="294"/>
      <c r="L69" s="343"/>
      <c r="M69" s="343"/>
      <c r="N69" s="343"/>
    </row>
    <row r="70" spans="1:14" s="114" customFormat="1" ht="63.75" x14ac:dyDescent="0.25">
      <c r="A70" s="258" t="s">
        <v>4576</v>
      </c>
      <c r="B70" s="279" t="s">
        <v>4646</v>
      </c>
      <c r="C70" s="279"/>
      <c r="D70" s="137" t="s">
        <v>7879</v>
      </c>
      <c r="E70" s="51">
        <v>748737.5</v>
      </c>
      <c r="F70" s="51"/>
      <c r="G70" s="343"/>
      <c r="H70" s="279"/>
      <c r="I70" s="279"/>
      <c r="J70" s="279"/>
      <c r="K70" s="294"/>
      <c r="L70" s="343"/>
      <c r="M70" s="343"/>
      <c r="N70" s="343"/>
    </row>
    <row r="71" spans="1:14" s="114" customFormat="1" ht="63.75" x14ac:dyDescent="0.25">
      <c r="A71" s="258" t="s">
        <v>4576</v>
      </c>
      <c r="B71" s="279" t="s">
        <v>4647</v>
      </c>
      <c r="C71" s="279"/>
      <c r="D71" s="137" t="s">
        <v>7879</v>
      </c>
      <c r="E71" s="51">
        <v>3000518.8</v>
      </c>
      <c r="F71" s="51"/>
      <c r="G71" s="343"/>
      <c r="H71" s="279"/>
      <c r="I71" s="279"/>
      <c r="J71" s="279"/>
      <c r="K71" s="294"/>
      <c r="L71" s="343"/>
      <c r="M71" s="343"/>
      <c r="N71" s="343"/>
    </row>
    <row r="72" spans="1:14" s="114" customFormat="1" ht="63.75" x14ac:dyDescent="0.25">
      <c r="A72" s="258" t="s">
        <v>4576</v>
      </c>
      <c r="B72" s="279" t="s">
        <v>4648</v>
      </c>
      <c r="C72" s="279"/>
      <c r="D72" s="137" t="s">
        <v>7879</v>
      </c>
      <c r="E72" s="51">
        <v>119000</v>
      </c>
      <c r="F72" s="51"/>
      <c r="G72" s="343"/>
      <c r="H72" s="279"/>
      <c r="I72" s="279"/>
      <c r="J72" s="279"/>
      <c r="K72" s="294"/>
      <c r="L72" s="343"/>
      <c r="M72" s="343"/>
      <c r="N72" s="343"/>
    </row>
    <row r="73" spans="1:14" s="114" customFormat="1" ht="63.75" x14ac:dyDescent="0.25">
      <c r="A73" s="258" t="s">
        <v>4576</v>
      </c>
      <c r="B73" s="279" t="s">
        <v>4649</v>
      </c>
      <c r="C73" s="279"/>
      <c r="D73" s="137" t="s">
        <v>7879</v>
      </c>
      <c r="E73" s="51">
        <v>119000</v>
      </c>
      <c r="F73" s="51"/>
      <c r="G73" s="343"/>
      <c r="H73" s="279"/>
      <c r="I73" s="279"/>
      <c r="J73" s="279"/>
      <c r="K73" s="294"/>
      <c r="L73" s="343"/>
      <c r="M73" s="343"/>
      <c r="N73" s="343"/>
    </row>
    <row r="74" spans="1:14" s="114" customFormat="1" ht="63.75" x14ac:dyDescent="0.25">
      <c r="A74" s="258" t="s">
        <v>4576</v>
      </c>
      <c r="B74" s="279" t="s">
        <v>4650</v>
      </c>
      <c r="C74" s="279"/>
      <c r="D74" s="137" t="s">
        <v>7879</v>
      </c>
      <c r="E74" s="51">
        <v>448949.8</v>
      </c>
      <c r="F74" s="51"/>
      <c r="G74" s="343"/>
      <c r="H74" s="279"/>
      <c r="I74" s="279"/>
      <c r="J74" s="279"/>
      <c r="K74" s="294"/>
      <c r="L74" s="343"/>
      <c r="M74" s="343"/>
      <c r="N74" s="343"/>
    </row>
    <row r="75" spans="1:14" s="114" customFormat="1" ht="63.75" x14ac:dyDescent="0.25">
      <c r="A75" s="258" t="s">
        <v>4576</v>
      </c>
      <c r="B75" s="279" t="s">
        <v>4651</v>
      </c>
      <c r="C75" s="279"/>
      <c r="D75" s="137" t="s">
        <v>7879</v>
      </c>
      <c r="E75" s="51">
        <v>6040218.8600000003</v>
      </c>
      <c r="F75" s="51"/>
      <c r="G75" s="343"/>
      <c r="H75" s="279"/>
      <c r="I75" s="279"/>
      <c r="J75" s="279"/>
      <c r="K75" s="294"/>
      <c r="L75" s="343"/>
      <c r="M75" s="343"/>
      <c r="N75" s="343"/>
    </row>
    <row r="76" spans="1:14" s="114" customFormat="1" ht="63.75" x14ac:dyDescent="0.25">
      <c r="A76" s="258" t="s">
        <v>4576</v>
      </c>
      <c r="B76" s="279" t="s">
        <v>4652</v>
      </c>
      <c r="C76" s="279"/>
      <c r="D76" s="137" t="s">
        <v>7879</v>
      </c>
      <c r="E76" s="51">
        <v>6038683.9500000002</v>
      </c>
      <c r="F76" s="51"/>
      <c r="G76" s="343"/>
      <c r="H76" s="279"/>
      <c r="I76" s="279"/>
      <c r="J76" s="279"/>
      <c r="K76" s="294"/>
      <c r="L76" s="343"/>
      <c r="M76" s="343"/>
      <c r="N76" s="343"/>
    </row>
    <row r="77" spans="1:14" s="114" customFormat="1" ht="39" customHeight="1" x14ac:dyDescent="0.25">
      <c r="A77" s="258" t="s">
        <v>4576</v>
      </c>
      <c r="B77" s="279" t="s">
        <v>4653</v>
      </c>
      <c r="C77" s="279"/>
      <c r="D77" s="137" t="s">
        <v>7879</v>
      </c>
      <c r="E77" s="51">
        <v>560694.5</v>
      </c>
      <c r="F77" s="51"/>
      <c r="G77" s="45" t="s">
        <v>7877</v>
      </c>
      <c r="H77" s="279"/>
      <c r="I77" s="279"/>
      <c r="J77" s="279"/>
      <c r="K77" s="294"/>
      <c r="L77" s="45"/>
      <c r="M77" s="45"/>
      <c r="N77" s="45"/>
    </row>
    <row r="78" spans="1:14" s="114" customFormat="1" ht="39" customHeight="1" x14ac:dyDescent="0.25">
      <c r="A78" s="258" t="s">
        <v>4576</v>
      </c>
      <c r="B78" s="279" t="s">
        <v>4654</v>
      </c>
      <c r="C78" s="279"/>
      <c r="D78" s="137" t="s">
        <v>7879</v>
      </c>
      <c r="E78" s="51">
        <v>560694.5</v>
      </c>
      <c r="F78" s="51"/>
      <c r="G78" s="45" t="s">
        <v>7877</v>
      </c>
      <c r="H78" s="279"/>
      <c r="I78" s="279"/>
      <c r="J78" s="279"/>
      <c r="K78" s="294"/>
      <c r="L78" s="45"/>
      <c r="M78" s="45"/>
      <c r="N78" s="45"/>
    </row>
    <row r="79" spans="1:14" s="114" customFormat="1" ht="39.75" customHeight="1" x14ac:dyDescent="0.25">
      <c r="A79" s="258" t="s">
        <v>4576</v>
      </c>
      <c r="B79" s="279" t="s">
        <v>4655</v>
      </c>
      <c r="C79" s="279"/>
      <c r="D79" s="137" t="s">
        <v>7879</v>
      </c>
      <c r="E79" s="51">
        <v>560694.5</v>
      </c>
      <c r="F79" s="51"/>
      <c r="G79" s="45" t="s">
        <v>7877</v>
      </c>
      <c r="H79" s="279"/>
      <c r="I79" s="279"/>
      <c r="J79" s="279"/>
      <c r="K79" s="294"/>
      <c r="L79" s="45"/>
      <c r="M79" s="45"/>
      <c r="N79" s="45"/>
    </row>
    <row r="80" spans="1:14" s="114" customFormat="1" ht="41.25" customHeight="1" x14ac:dyDescent="0.25">
      <c r="A80" s="258" t="s">
        <v>4576</v>
      </c>
      <c r="B80" s="279" t="s">
        <v>4656</v>
      </c>
      <c r="C80" s="279"/>
      <c r="D80" s="137" t="s">
        <v>7879</v>
      </c>
      <c r="E80" s="51">
        <v>888616.5</v>
      </c>
      <c r="F80" s="51"/>
      <c r="G80" s="45" t="s">
        <v>7877</v>
      </c>
      <c r="H80" s="279"/>
      <c r="I80" s="279"/>
      <c r="J80" s="279"/>
      <c r="K80" s="294"/>
      <c r="L80" s="45"/>
      <c r="M80" s="45"/>
      <c r="N80" s="45"/>
    </row>
    <row r="81" spans="1:14" s="114" customFormat="1" ht="39" customHeight="1" x14ac:dyDescent="0.25">
      <c r="A81" s="258" t="s">
        <v>4576</v>
      </c>
      <c r="B81" s="279" t="s">
        <v>4657</v>
      </c>
      <c r="C81" s="279"/>
      <c r="D81" s="137" t="s">
        <v>7879</v>
      </c>
      <c r="E81" s="51">
        <v>888616.5</v>
      </c>
      <c r="F81" s="51"/>
      <c r="G81" s="45" t="s">
        <v>7877</v>
      </c>
      <c r="H81" s="279"/>
      <c r="I81" s="279"/>
      <c r="J81" s="279"/>
      <c r="K81" s="294"/>
      <c r="L81" s="45"/>
      <c r="M81" s="45"/>
      <c r="N81" s="45"/>
    </row>
    <row r="82" spans="1:14" s="114" customFormat="1" ht="63.75" x14ac:dyDescent="0.25">
      <c r="A82" s="258"/>
      <c r="B82" s="279" t="s">
        <v>4658</v>
      </c>
      <c r="C82" s="279"/>
      <c r="D82" s="137" t="s">
        <v>7879</v>
      </c>
      <c r="E82" s="51">
        <v>17949446.989999998</v>
      </c>
      <c r="F82" s="51"/>
      <c r="G82" s="279" t="s">
        <v>4659</v>
      </c>
      <c r="H82" s="279"/>
      <c r="I82" s="279"/>
      <c r="J82" s="279"/>
      <c r="K82" s="294"/>
      <c r="L82" s="258" t="s">
        <v>50</v>
      </c>
      <c r="M82" s="279"/>
      <c r="N82" s="88"/>
    </row>
    <row r="83" spans="1:14" s="114" customFormat="1" ht="63.75" x14ac:dyDescent="0.25">
      <c r="A83" s="258"/>
      <c r="B83" s="279" t="s">
        <v>4660</v>
      </c>
      <c r="C83" s="279"/>
      <c r="D83" s="137" t="s">
        <v>7879</v>
      </c>
      <c r="E83" s="51">
        <v>91360</v>
      </c>
      <c r="F83" s="51"/>
      <c r="G83" s="279" t="s">
        <v>4659</v>
      </c>
      <c r="H83" s="279"/>
      <c r="I83" s="279"/>
      <c r="J83" s="279"/>
      <c r="K83" s="294"/>
      <c r="L83" s="258" t="s">
        <v>50</v>
      </c>
      <c r="M83" s="279"/>
      <c r="N83" s="88"/>
    </row>
    <row r="84" spans="1:14" s="114" customFormat="1" ht="63.75" x14ac:dyDescent="0.25">
      <c r="A84" s="258"/>
      <c r="B84" s="279" t="s">
        <v>4661</v>
      </c>
      <c r="C84" s="279"/>
      <c r="D84" s="137" t="s">
        <v>7879</v>
      </c>
      <c r="E84" s="51">
        <v>53135</v>
      </c>
      <c r="F84" s="51"/>
      <c r="G84" s="279" t="s">
        <v>4659</v>
      </c>
      <c r="H84" s="279"/>
      <c r="I84" s="279"/>
      <c r="J84" s="279"/>
      <c r="K84" s="294"/>
      <c r="L84" s="258" t="s">
        <v>50</v>
      </c>
      <c r="M84" s="279"/>
      <c r="N84" s="88"/>
    </row>
    <row r="85" spans="1:14" s="114" customFormat="1" ht="63.75" x14ac:dyDescent="0.25">
      <c r="A85" s="258"/>
      <c r="B85" s="279" t="s">
        <v>4661</v>
      </c>
      <c r="C85" s="279"/>
      <c r="D85" s="137" t="s">
        <v>7879</v>
      </c>
      <c r="E85" s="51">
        <v>53135</v>
      </c>
      <c r="F85" s="51"/>
      <c r="G85" s="279" t="s">
        <v>4659</v>
      </c>
      <c r="H85" s="279"/>
      <c r="I85" s="279"/>
      <c r="J85" s="279"/>
      <c r="K85" s="294"/>
      <c r="L85" s="258" t="s">
        <v>50</v>
      </c>
      <c r="M85" s="279"/>
      <c r="N85" s="88"/>
    </row>
    <row r="86" spans="1:14" s="114" customFormat="1" ht="63.75" x14ac:dyDescent="0.25">
      <c r="A86" s="258"/>
      <c r="B86" s="279" t="s">
        <v>4662</v>
      </c>
      <c r="C86" s="279"/>
      <c r="D86" s="137" t="s">
        <v>7879</v>
      </c>
      <c r="E86" s="51">
        <v>31823</v>
      </c>
      <c r="F86" s="51"/>
      <c r="G86" s="279" t="s">
        <v>4659</v>
      </c>
      <c r="H86" s="279"/>
      <c r="I86" s="279"/>
      <c r="J86" s="279"/>
      <c r="K86" s="294"/>
      <c r="L86" s="258" t="s">
        <v>50</v>
      </c>
      <c r="M86" s="279"/>
      <c r="N86" s="88"/>
    </row>
    <row r="87" spans="1:14" s="114" customFormat="1" ht="63.75" x14ac:dyDescent="0.25">
      <c r="A87" s="258"/>
      <c r="B87" s="279" t="s">
        <v>4662</v>
      </c>
      <c r="C87" s="279"/>
      <c r="D87" s="137" t="s">
        <v>7879</v>
      </c>
      <c r="E87" s="51">
        <v>31823</v>
      </c>
      <c r="F87" s="51"/>
      <c r="G87" s="279" t="s">
        <v>4659</v>
      </c>
      <c r="H87" s="279"/>
      <c r="I87" s="279"/>
      <c r="J87" s="279"/>
      <c r="K87" s="294"/>
      <c r="L87" s="258" t="s">
        <v>50</v>
      </c>
      <c r="M87" s="279"/>
      <c r="N87" s="88"/>
    </row>
    <row r="88" spans="1:14" s="114" customFormat="1" ht="63.75" x14ac:dyDescent="0.25">
      <c r="A88" s="258"/>
      <c r="B88" s="279" t="s">
        <v>4663</v>
      </c>
      <c r="C88" s="279"/>
      <c r="D88" s="137" t="s">
        <v>7879</v>
      </c>
      <c r="E88" s="51">
        <v>35425</v>
      </c>
      <c r="F88" s="51"/>
      <c r="G88" s="279" t="s">
        <v>4659</v>
      </c>
      <c r="H88" s="279"/>
      <c r="I88" s="279"/>
      <c r="J88" s="279"/>
      <c r="K88" s="294"/>
      <c r="L88" s="258" t="s">
        <v>50</v>
      </c>
      <c r="M88" s="279"/>
      <c r="N88" s="88"/>
    </row>
    <row r="89" spans="1:14" s="114" customFormat="1" ht="63.75" x14ac:dyDescent="0.25">
      <c r="A89" s="258"/>
      <c r="B89" s="279" t="s">
        <v>4663</v>
      </c>
      <c r="C89" s="279"/>
      <c r="D89" s="137" t="s">
        <v>7879</v>
      </c>
      <c r="E89" s="51">
        <v>35425</v>
      </c>
      <c r="F89" s="51"/>
      <c r="G89" s="279" t="s">
        <v>4659</v>
      </c>
      <c r="H89" s="279"/>
      <c r="I89" s="279"/>
      <c r="J89" s="279"/>
      <c r="K89" s="294"/>
      <c r="L89" s="258" t="s">
        <v>50</v>
      </c>
      <c r="M89" s="279"/>
      <c r="N89" s="88"/>
    </row>
    <row r="90" spans="1:14" s="114" customFormat="1" ht="63.75" x14ac:dyDescent="0.25">
      <c r="A90" s="258"/>
      <c r="B90" s="279" t="s">
        <v>4663</v>
      </c>
      <c r="C90" s="279"/>
      <c r="D90" s="137" t="s">
        <v>7879</v>
      </c>
      <c r="E90" s="51">
        <v>35425</v>
      </c>
      <c r="F90" s="51"/>
      <c r="G90" s="279" t="s">
        <v>4659</v>
      </c>
      <c r="H90" s="279"/>
      <c r="I90" s="279"/>
      <c r="J90" s="279"/>
      <c r="K90" s="294"/>
      <c r="L90" s="258" t="s">
        <v>50</v>
      </c>
      <c r="M90" s="279"/>
      <c r="N90" s="88"/>
    </row>
    <row r="91" spans="1:14" s="114" customFormat="1" ht="63.75" x14ac:dyDescent="0.25">
      <c r="A91" s="258"/>
      <c r="B91" s="279" t="s">
        <v>4663</v>
      </c>
      <c r="C91" s="279"/>
      <c r="D91" s="137" t="s">
        <v>7879</v>
      </c>
      <c r="E91" s="51">
        <v>35425</v>
      </c>
      <c r="F91" s="51"/>
      <c r="G91" s="279" t="s">
        <v>4659</v>
      </c>
      <c r="H91" s="279"/>
      <c r="I91" s="279"/>
      <c r="J91" s="279"/>
      <c r="K91" s="294"/>
      <c r="L91" s="258" t="s">
        <v>50</v>
      </c>
      <c r="M91" s="279"/>
      <c r="N91" s="88"/>
    </row>
    <row r="92" spans="1:14" s="114" customFormat="1" ht="63.75" x14ac:dyDescent="0.25">
      <c r="A92" s="258"/>
      <c r="B92" s="279" t="s">
        <v>4664</v>
      </c>
      <c r="C92" s="279"/>
      <c r="D92" s="137" t="s">
        <v>7879</v>
      </c>
      <c r="E92" s="51">
        <v>21346</v>
      </c>
      <c r="F92" s="51"/>
      <c r="G92" s="279" t="s">
        <v>4659</v>
      </c>
      <c r="H92" s="279"/>
      <c r="I92" s="279"/>
      <c r="J92" s="279"/>
      <c r="K92" s="294"/>
      <c r="L92" s="258" t="s">
        <v>50</v>
      </c>
      <c r="M92" s="279"/>
      <c r="N92" s="88"/>
    </row>
    <row r="93" spans="1:14" s="114" customFormat="1" ht="63.75" x14ac:dyDescent="0.25">
      <c r="A93" s="258"/>
      <c r="B93" s="279" t="s">
        <v>4665</v>
      </c>
      <c r="C93" s="279"/>
      <c r="D93" s="137" t="s">
        <v>7879</v>
      </c>
      <c r="E93" s="51">
        <v>75000</v>
      </c>
      <c r="F93" s="51"/>
      <c r="G93" s="279" t="s">
        <v>4666</v>
      </c>
      <c r="H93" s="279"/>
      <c r="I93" s="279"/>
      <c r="J93" s="279"/>
      <c r="K93" s="294"/>
      <c r="L93" s="258" t="s">
        <v>4667</v>
      </c>
      <c r="M93" s="279"/>
      <c r="N93" s="88"/>
    </row>
    <row r="94" spans="1:14" s="114" customFormat="1" ht="63.75" x14ac:dyDescent="0.25">
      <c r="A94" s="258"/>
      <c r="B94" s="279" t="s">
        <v>4668</v>
      </c>
      <c r="C94" s="279"/>
      <c r="D94" s="137" t="s">
        <v>7879</v>
      </c>
      <c r="E94" s="51">
        <v>222683.4</v>
      </c>
      <c r="F94" s="51"/>
      <c r="G94" s="279" t="s">
        <v>4669</v>
      </c>
      <c r="H94" s="279"/>
      <c r="I94" s="279"/>
      <c r="J94" s="279"/>
      <c r="K94" s="294"/>
      <c r="L94" s="258" t="s">
        <v>50</v>
      </c>
      <c r="M94" s="279"/>
      <c r="N94" s="88"/>
    </row>
    <row r="95" spans="1:14" s="114" customFormat="1" ht="63.75" x14ac:dyDescent="0.25">
      <c r="A95" s="258"/>
      <c r="B95" s="279" t="s">
        <v>4670</v>
      </c>
      <c r="C95" s="279"/>
      <c r="D95" s="137" t="s">
        <v>7879</v>
      </c>
      <c r="E95" s="51">
        <v>161952.43</v>
      </c>
      <c r="F95" s="51"/>
      <c r="G95" s="279" t="s">
        <v>4669</v>
      </c>
      <c r="H95" s="279"/>
      <c r="I95" s="279"/>
      <c r="J95" s="279"/>
      <c r="K95" s="294"/>
      <c r="L95" s="258" t="s">
        <v>50</v>
      </c>
      <c r="M95" s="279"/>
      <c r="N95" s="88"/>
    </row>
    <row r="96" spans="1:14" s="114" customFormat="1" ht="63.75" x14ac:dyDescent="0.25">
      <c r="A96" s="162" t="s">
        <v>4671</v>
      </c>
      <c r="B96" s="35" t="s">
        <v>4672</v>
      </c>
      <c r="C96" s="35"/>
      <c r="D96" s="137" t="s">
        <v>7879</v>
      </c>
      <c r="E96" s="111">
        <v>600000</v>
      </c>
      <c r="F96" s="111"/>
      <c r="G96" s="35" t="s">
        <v>4673</v>
      </c>
      <c r="H96" s="35"/>
      <c r="I96" s="35"/>
      <c r="J96" s="35"/>
      <c r="K96" s="14"/>
      <c r="L96" s="258" t="s">
        <v>50</v>
      </c>
      <c r="M96" s="88"/>
      <c r="N96" s="139" t="s">
        <v>4674</v>
      </c>
    </row>
    <row r="97" spans="1:14" s="114" customFormat="1" ht="63.75" x14ac:dyDescent="0.25">
      <c r="A97" s="162" t="s">
        <v>425</v>
      </c>
      <c r="B97" s="35" t="s">
        <v>4675</v>
      </c>
      <c r="C97" s="35"/>
      <c r="D97" s="137" t="s">
        <v>7879</v>
      </c>
      <c r="E97" s="111">
        <v>15000</v>
      </c>
      <c r="F97" s="111"/>
      <c r="G97" s="35" t="s">
        <v>1469</v>
      </c>
      <c r="H97" s="35"/>
      <c r="I97" s="35"/>
      <c r="J97" s="35"/>
      <c r="K97" s="14" t="s">
        <v>425</v>
      </c>
      <c r="L97" s="14" t="s">
        <v>425</v>
      </c>
      <c r="M97" s="139"/>
      <c r="N97" s="139"/>
    </row>
    <row r="98" spans="1:14" s="114" customFormat="1" ht="63.75" x14ac:dyDescent="0.25">
      <c r="A98" s="162"/>
      <c r="B98" s="35" t="s">
        <v>4676</v>
      </c>
      <c r="C98" s="35"/>
      <c r="D98" s="137" t="s">
        <v>7879</v>
      </c>
      <c r="E98" s="111">
        <v>501239.63</v>
      </c>
      <c r="F98" s="111"/>
      <c r="G98" s="35" t="s">
        <v>4677</v>
      </c>
      <c r="H98" s="35"/>
      <c r="I98" s="35"/>
      <c r="J98" s="35"/>
      <c r="K98" s="14"/>
      <c r="L98" s="14"/>
      <c r="M98" s="139"/>
      <c r="N98" s="139"/>
    </row>
    <row r="99" spans="1:14" s="114" customFormat="1" ht="63.75" x14ac:dyDescent="0.25">
      <c r="A99" s="162"/>
      <c r="B99" s="35" t="s">
        <v>4678</v>
      </c>
      <c r="C99" s="35"/>
      <c r="D99" s="137" t="s">
        <v>7879</v>
      </c>
      <c r="E99" s="111">
        <v>60000</v>
      </c>
      <c r="F99" s="111"/>
      <c r="G99" s="35" t="s">
        <v>4677</v>
      </c>
      <c r="H99" s="35"/>
      <c r="I99" s="35"/>
      <c r="J99" s="35"/>
      <c r="K99" s="14"/>
      <c r="L99" s="14"/>
      <c r="M99" s="139"/>
      <c r="N99" s="139"/>
    </row>
    <row r="100" spans="1:14" s="114" customFormat="1" ht="63.75" x14ac:dyDescent="0.25">
      <c r="A100" s="162"/>
      <c r="B100" s="35" t="s">
        <v>4679</v>
      </c>
      <c r="C100" s="35"/>
      <c r="D100" s="137" t="s">
        <v>7879</v>
      </c>
      <c r="E100" s="111">
        <v>50000</v>
      </c>
      <c r="F100" s="111"/>
      <c r="G100" s="35" t="s">
        <v>4677</v>
      </c>
      <c r="H100" s="35"/>
      <c r="I100" s="35"/>
      <c r="J100" s="35"/>
      <c r="K100" s="14"/>
      <c r="L100" s="14"/>
      <c r="M100" s="139"/>
      <c r="N100" s="139"/>
    </row>
    <row r="101" spans="1:14" s="114" customFormat="1" ht="63.75" x14ac:dyDescent="0.25">
      <c r="A101" s="162"/>
      <c r="B101" s="35" t="s">
        <v>4680</v>
      </c>
      <c r="C101" s="35"/>
      <c r="D101" s="137" t="s">
        <v>7879</v>
      </c>
      <c r="E101" s="111">
        <v>16112</v>
      </c>
      <c r="F101" s="111"/>
      <c r="G101" s="35" t="s">
        <v>4681</v>
      </c>
      <c r="H101" s="35"/>
      <c r="I101" s="35"/>
      <c r="J101" s="35"/>
      <c r="K101" s="14"/>
      <c r="L101" s="14"/>
      <c r="M101" s="88"/>
      <c r="N101" s="139" t="s">
        <v>4682</v>
      </c>
    </row>
    <row r="102" spans="1:14" s="114" customFormat="1" ht="63.75" x14ac:dyDescent="0.25">
      <c r="A102" s="162"/>
      <c r="B102" s="35" t="s">
        <v>4683</v>
      </c>
      <c r="C102" s="35"/>
      <c r="D102" s="137" t="s">
        <v>7879</v>
      </c>
      <c r="E102" s="111">
        <v>691525</v>
      </c>
      <c r="F102" s="111"/>
      <c r="G102" s="35" t="s">
        <v>4684</v>
      </c>
      <c r="H102" s="35"/>
      <c r="I102" s="35"/>
      <c r="J102" s="35"/>
      <c r="K102" s="14"/>
      <c r="L102" s="14"/>
      <c r="M102" s="88"/>
      <c r="N102" s="139" t="s">
        <v>4682</v>
      </c>
    </row>
    <row r="103" spans="1:14" s="114" customFormat="1" ht="63.75" x14ac:dyDescent="0.25">
      <c r="A103" s="14">
        <v>1101043054</v>
      </c>
      <c r="B103" s="35" t="s">
        <v>4685</v>
      </c>
      <c r="C103" s="35"/>
      <c r="D103" s="137" t="s">
        <v>7879</v>
      </c>
      <c r="E103" s="111">
        <v>342900</v>
      </c>
      <c r="F103" s="111"/>
      <c r="G103" s="35"/>
      <c r="H103" s="35"/>
      <c r="I103" s="35"/>
      <c r="J103" s="35"/>
      <c r="K103" s="14"/>
      <c r="L103" s="14" t="s">
        <v>50</v>
      </c>
      <c r="M103" s="105"/>
      <c r="N103" s="105"/>
    </row>
    <row r="104" spans="1:14" s="114" customFormat="1" ht="63.75" x14ac:dyDescent="0.25">
      <c r="A104" s="14"/>
      <c r="B104" s="35" t="s">
        <v>4686</v>
      </c>
      <c r="C104" s="35"/>
      <c r="D104" s="137" t="s">
        <v>7879</v>
      </c>
      <c r="E104" s="111">
        <v>42500</v>
      </c>
      <c r="F104" s="111"/>
      <c r="G104" s="35" t="s">
        <v>4687</v>
      </c>
      <c r="H104" s="35"/>
      <c r="I104" s="35"/>
      <c r="J104" s="35"/>
      <c r="K104" s="14"/>
      <c r="L104" s="14"/>
      <c r="M104" s="105"/>
      <c r="N104" s="105"/>
    </row>
    <row r="105" spans="1:14" s="114" customFormat="1" ht="63.75" x14ac:dyDescent="0.25">
      <c r="A105" s="14"/>
      <c r="B105" s="35" t="s">
        <v>4689</v>
      </c>
      <c r="C105" s="35"/>
      <c r="D105" s="137" t="s">
        <v>7879</v>
      </c>
      <c r="E105" s="111">
        <v>42500</v>
      </c>
      <c r="F105" s="111"/>
      <c r="G105" s="35" t="s">
        <v>4687</v>
      </c>
      <c r="H105" s="35"/>
      <c r="I105" s="35"/>
      <c r="J105" s="35"/>
      <c r="K105" s="14"/>
      <c r="L105" s="14"/>
      <c r="M105" s="105"/>
      <c r="N105" s="105"/>
    </row>
    <row r="106" spans="1:14" s="114" customFormat="1" ht="63.75" x14ac:dyDescent="0.25">
      <c r="A106" s="14"/>
      <c r="B106" s="35" t="s">
        <v>4690</v>
      </c>
      <c r="C106" s="35"/>
      <c r="D106" s="137" t="s">
        <v>7879</v>
      </c>
      <c r="E106" s="111">
        <v>28333</v>
      </c>
      <c r="F106" s="111"/>
      <c r="G106" s="35" t="s">
        <v>4687</v>
      </c>
      <c r="H106" s="35"/>
      <c r="I106" s="35"/>
      <c r="J106" s="35"/>
      <c r="K106" s="14"/>
      <c r="L106" s="14"/>
      <c r="M106" s="105"/>
      <c r="N106" s="105"/>
    </row>
    <row r="107" spans="1:14" s="114" customFormat="1" ht="63.75" x14ac:dyDescent="0.25">
      <c r="A107" s="14"/>
      <c r="B107" s="35" t="s">
        <v>4691</v>
      </c>
      <c r="C107" s="35"/>
      <c r="D107" s="137" t="s">
        <v>7879</v>
      </c>
      <c r="E107" s="111">
        <v>28333</v>
      </c>
      <c r="F107" s="111"/>
      <c r="G107" s="35" t="s">
        <v>4687</v>
      </c>
      <c r="H107" s="35"/>
      <c r="I107" s="35"/>
      <c r="J107" s="35"/>
      <c r="K107" s="14"/>
      <c r="L107" s="14"/>
      <c r="M107" s="105"/>
      <c r="N107" s="105"/>
    </row>
    <row r="108" spans="1:14" s="114" customFormat="1" ht="63.75" x14ac:dyDescent="0.25">
      <c r="A108" s="14"/>
      <c r="B108" s="35" t="s">
        <v>4692</v>
      </c>
      <c r="C108" s="35"/>
      <c r="D108" s="137" t="s">
        <v>7879</v>
      </c>
      <c r="E108" s="111">
        <v>28333</v>
      </c>
      <c r="F108" s="111"/>
      <c r="G108" s="35" t="s">
        <v>4687</v>
      </c>
      <c r="H108" s="35"/>
      <c r="I108" s="35"/>
      <c r="J108" s="35"/>
      <c r="K108" s="14"/>
      <c r="L108" s="14"/>
      <c r="M108" s="105"/>
      <c r="N108" s="105"/>
    </row>
    <row r="109" spans="1:14" s="114" customFormat="1" ht="63.75" x14ac:dyDescent="0.25">
      <c r="A109" s="14"/>
      <c r="B109" s="35" t="s">
        <v>4693</v>
      </c>
      <c r="C109" s="35"/>
      <c r="D109" s="137" t="s">
        <v>7879</v>
      </c>
      <c r="E109" s="111">
        <v>42500</v>
      </c>
      <c r="F109" s="111"/>
      <c r="G109" s="35" t="s">
        <v>4687</v>
      </c>
      <c r="H109" s="35"/>
      <c r="I109" s="35"/>
      <c r="J109" s="35"/>
      <c r="K109" s="14"/>
      <c r="L109" s="14"/>
      <c r="M109" s="105"/>
      <c r="N109" s="105"/>
    </row>
    <row r="110" spans="1:14" s="114" customFormat="1" ht="63.75" x14ac:dyDescent="0.25">
      <c r="A110" s="14"/>
      <c r="B110" s="35" t="s">
        <v>4694</v>
      </c>
      <c r="C110" s="35"/>
      <c r="D110" s="137" t="s">
        <v>7879</v>
      </c>
      <c r="E110" s="111">
        <v>28333</v>
      </c>
      <c r="F110" s="111"/>
      <c r="G110" s="35" t="s">
        <v>4687</v>
      </c>
      <c r="H110" s="35"/>
      <c r="I110" s="35"/>
      <c r="J110" s="35"/>
      <c r="K110" s="14"/>
      <c r="L110" s="14"/>
      <c r="M110" s="105"/>
      <c r="N110" s="105"/>
    </row>
    <row r="111" spans="1:14" s="114" customFormat="1" ht="63.75" x14ac:dyDescent="0.25">
      <c r="A111" s="14"/>
      <c r="B111" s="35" t="s">
        <v>4695</v>
      </c>
      <c r="C111" s="35"/>
      <c r="D111" s="137" t="s">
        <v>7879</v>
      </c>
      <c r="E111" s="111">
        <v>42500</v>
      </c>
      <c r="F111" s="111"/>
      <c r="G111" s="35" t="s">
        <v>4687</v>
      </c>
      <c r="H111" s="35"/>
      <c r="I111" s="35"/>
      <c r="J111" s="35"/>
      <c r="K111" s="14"/>
      <c r="L111" s="14"/>
      <c r="M111" s="105"/>
      <c r="N111" s="105"/>
    </row>
    <row r="112" spans="1:14" s="114" customFormat="1" ht="63.75" x14ac:dyDescent="0.25">
      <c r="A112" s="14"/>
      <c r="B112" s="35" t="s">
        <v>4696</v>
      </c>
      <c r="C112" s="35"/>
      <c r="D112" s="137" t="s">
        <v>7879</v>
      </c>
      <c r="E112" s="111">
        <v>28333</v>
      </c>
      <c r="F112" s="111"/>
      <c r="G112" s="35" t="s">
        <v>4687</v>
      </c>
      <c r="H112" s="35"/>
      <c r="I112" s="35"/>
      <c r="J112" s="35"/>
      <c r="K112" s="14"/>
      <c r="L112" s="14"/>
      <c r="M112" s="105"/>
      <c r="N112" s="105"/>
    </row>
    <row r="113" spans="1:14" s="114" customFormat="1" ht="63.75" x14ac:dyDescent="0.25">
      <c r="A113" s="14"/>
      <c r="B113" s="35" t="s">
        <v>4697</v>
      </c>
      <c r="C113" s="35"/>
      <c r="D113" s="137" t="s">
        <v>7879</v>
      </c>
      <c r="E113" s="111">
        <v>28335</v>
      </c>
      <c r="F113" s="111"/>
      <c r="G113" s="35" t="s">
        <v>4687</v>
      </c>
      <c r="H113" s="35"/>
      <c r="I113" s="35"/>
      <c r="J113" s="35"/>
      <c r="K113" s="14"/>
      <c r="L113" s="14"/>
      <c r="M113" s="105"/>
      <c r="N113" s="105"/>
    </row>
    <row r="114" spans="1:14" s="114" customFormat="1" ht="63.75" x14ac:dyDescent="0.25">
      <c r="A114" s="14"/>
      <c r="B114" s="35" t="s">
        <v>4698</v>
      </c>
      <c r="C114" s="35"/>
      <c r="D114" s="137" t="s">
        <v>7879</v>
      </c>
      <c r="E114" s="111">
        <v>166666.66</v>
      </c>
      <c r="F114" s="111"/>
      <c r="G114" s="35" t="s">
        <v>4699</v>
      </c>
      <c r="H114" s="35"/>
      <c r="I114" s="35"/>
      <c r="J114" s="35"/>
      <c r="K114" s="14"/>
      <c r="L114" s="14"/>
      <c r="M114" s="105"/>
      <c r="N114" s="105"/>
    </row>
    <row r="115" spans="1:14" s="114" customFormat="1" ht="63.75" x14ac:dyDescent="0.25">
      <c r="A115" s="14"/>
      <c r="B115" s="35" t="s">
        <v>4698</v>
      </c>
      <c r="C115" s="35"/>
      <c r="D115" s="137" t="s">
        <v>7879</v>
      </c>
      <c r="E115" s="111">
        <v>166666.66</v>
      </c>
      <c r="F115" s="111"/>
      <c r="G115" s="35" t="s">
        <v>4699</v>
      </c>
      <c r="H115" s="35"/>
      <c r="I115" s="35"/>
      <c r="J115" s="35"/>
      <c r="K115" s="14"/>
      <c r="L115" s="14"/>
      <c r="M115" s="105"/>
      <c r="N115" s="105"/>
    </row>
    <row r="116" spans="1:14" s="114" customFormat="1" ht="63.75" x14ac:dyDescent="0.25">
      <c r="A116" s="258"/>
      <c r="B116" s="35" t="s">
        <v>4698</v>
      </c>
      <c r="C116" s="35"/>
      <c r="D116" s="137" t="s">
        <v>7879</v>
      </c>
      <c r="E116" s="111">
        <v>166666.66</v>
      </c>
      <c r="F116" s="111"/>
      <c r="G116" s="35" t="s">
        <v>4699</v>
      </c>
      <c r="H116" s="35"/>
      <c r="I116" s="35"/>
      <c r="J116" s="35"/>
      <c r="K116" s="14"/>
      <c r="L116" s="14"/>
      <c r="M116" s="45"/>
      <c r="N116" s="45"/>
    </row>
    <row r="117" spans="1:14" s="114" customFormat="1" ht="63.75" x14ac:dyDescent="0.25">
      <c r="A117" s="258"/>
      <c r="B117" s="35" t="s">
        <v>4700</v>
      </c>
      <c r="C117" s="35"/>
      <c r="D117" s="137" t="s">
        <v>7879</v>
      </c>
      <c r="E117" s="111">
        <v>25436.5</v>
      </c>
      <c r="F117" s="111"/>
      <c r="G117" s="279" t="s">
        <v>4701</v>
      </c>
      <c r="H117" s="279"/>
      <c r="I117" s="279"/>
      <c r="J117" s="279"/>
      <c r="K117" s="14"/>
      <c r="L117" s="14" t="s">
        <v>4702</v>
      </c>
      <c r="M117" s="45"/>
      <c r="N117" s="45"/>
    </row>
    <row r="118" spans="1:14" s="114" customFormat="1" ht="63.75" x14ac:dyDescent="0.25">
      <c r="A118" s="258"/>
      <c r="B118" s="35" t="s">
        <v>4700</v>
      </c>
      <c r="C118" s="35"/>
      <c r="D118" s="137" t="s">
        <v>7879</v>
      </c>
      <c r="E118" s="111">
        <v>25436.5</v>
      </c>
      <c r="F118" s="111"/>
      <c r="G118" s="279" t="s">
        <v>4701</v>
      </c>
      <c r="H118" s="279"/>
      <c r="I118" s="279"/>
      <c r="J118" s="279"/>
      <c r="K118" s="14"/>
      <c r="L118" s="14" t="s">
        <v>4703</v>
      </c>
      <c r="M118" s="45"/>
      <c r="N118" s="45"/>
    </row>
    <row r="119" spans="1:14" s="114" customFormat="1" ht="63.75" x14ac:dyDescent="0.25">
      <c r="A119" s="258"/>
      <c r="B119" s="35" t="s">
        <v>4700</v>
      </c>
      <c r="C119" s="35"/>
      <c r="D119" s="137" t="s">
        <v>7879</v>
      </c>
      <c r="E119" s="111">
        <v>19706.669999999998</v>
      </c>
      <c r="F119" s="111"/>
      <c r="G119" s="279" t="s">
        <v>4701</v>
      </c>
      <c r="H119" s="279"/>
      <c r="I119" s="279"/>
      <c r="J119" s="279"/>
      <c r="K119" s="14"/>
      <c r="L119" s="14" t="s">
        <v>4704</v>
      </c>
      <c r="M119" s="45"/>
      <c r="N119" s="45"/>
    </row>
    <row r="120" spans="1:14" s="114" customFormat="1" ht="63.75" x14ac:dyDescent="0.25">
      <c r="A120" s="258"/>
      <c r="B120" s="35" t="s">
        <v>4700</v>
      </c>
      <c r="C120" s="35"/>
      <c r="D120" s="137" t="s">
        <v>7879</v>
      </c>
      <c r="E120" s="111">
        <v>19706.669999999998</v>
      </c>
      <c r="F120" s="111"/>
      <c r="G120" s="279" t="s">
        <v>4701</v>
      </c>
      <c r="H120" s="279"/>
      <c r="I120" s="279"/>
      <c r="J120" s="279"/>
      <c r="K120" s="14"/>
      <c r="L120" s="14" t="s">
        <v>4705</v>
      </c>
      <c r="M120" s="45"/>
      <c r="N120" s="45"/>
    </row>
    <row r="121" spans="1:14" s="114" customFormat="1" ht="63.75" x14ac:dyDescent="0.25">
      <c r="A121" s="258"/>
      <c r="B121" s="35" t="s">
        <v>4700</v>
      </c>
      <c r="C121" s="35"/>
      <c r="D121" s="137" t="s">
        <v>7879</v>
      </c>
      <c r="E121" s="111">
        <v>19706.669999999998</v>
      </c>
      <c r="F121" s="111"/>
      <c r="G121" s="279" t="s">
        <v>4701</v>
      </c>
      <c r="H121" s="279"/>
      <c r="I121" s="279"/>
      <c r="J121" s="279"/>
      <c r="K121" s="14"/>
      <c r="L121" s="14" t="s">
        <v>4706</v>
      </c>
      <c r="M121" s="45"/>
      <c r="N121" s="45"/>
    </row>
    <row r="122" spans="1:14" s="114" customFormat="1" ht="63.75" x14ac:dyDescent="0.25">
      <c r="A122" s="258"/>
      <c r="B122" s="35" t="s">
        <v>4700</v>
      </c>
      <c r="C122" s="35"/>
      <c r="D122" s="137" t="s">
        <v>7879</v>
      </c>
      <c r="E122" s="111">
        <v>19706.669999999998</v>
      </c>
      <c r="F122" s="111"/>
      <c r="G122" s="279" t="s">
        <v>4701</v>
      </c>
      <c r="H122" s="279"/>
      <c r="I122" s="279"/>
      <c r="J122" s="279"/>
      <c r="K122" s="14"/>
      <c r="L122" s="14" t="s">
        <v>4707</v>
      </c>
      <c r="M122" s="45"/>
      <c r="N122" s="45"/>
    </row>
    <row r="123" spans="1:14" s="114" customFormat="1" ht="63.75" x14ac:dyDescent="0.25">
      <c r="A123" s="258"/>
      <c r="B123" s="35" t="s">
        <v>4700</v>
      </c>
      <c r="C123" s="35"/>
      <c r="D123" s="137" t="s">
        <v>7879</v>
      </c>
      <c r="E123" s="111">
        <v>19706.66</v>
      </c>
      <c r="F123" s="111"/>
      <c r="G123" s="279" t="s">
        <v>4701</v>
      </c>
      <c r="H123" s="279"/>
      <c r="I123" s="279"/>
      <c r="J123" s="279"/>
      <c r="K123" s="14"/>
      <c r="L123" s="14" t="s">
        <v>4708</v>
      </c>
      <c r="M123" s="45"/>
      <c r="N123" s="45"/>
    </row>
    <row r="124" spans="1:14" s="114" customFormat="1" ht="63.75" x14ac:dyDescent="0.25">
      <c r="A124" s="258"/>
      <c r="B124" s="35" t="s">
        <v>4700</v>
      </c>
      <c r="C124" s="35"/>
      <c r="D124" s="137" t="s">
        <v>7879</v>
      </c>
      <c r="E124" s="51">
        <v>19706.66</v>
      </c>
      <c r="F124" s="51"/>
      <c r="G124" s="279" t="s">
        <v>4701</v>
      </c>
      <c r="H124" s="279"/>
      <c r="I124" s="279"/>
      <c r="J124" s="279"/>
      <c r="K124" s="294"/>
      <c r="L124" s="294" t="s">
        <v>4709</v>
      </c>
      <c r="M124" s="45"/>
      <c r="N124" s="45"/>
    </row>
    <row r="125" spans="1:14" s="114" customFormat="1" ht="63.75" x14ac:dyDescent="0.25">
      <c r="A125" s="258"/>
      <c r="B125" s="279" t="s">
        <v>4710</v>
      </c>
      <c r="C125" s="279"/>
      <c r="D125" s="137" t="s">
        <v>7879</v>
      </c>
      <c r="E125" s="292">
        <v>54829</v>
      </c>
      <c r="F125" s="292"/>
      <c r="G125" s="279" t="s">
        <v>4711</v>
      </c>
      <c r="H125" s="279"/>
      <c r="I125" s="279"/>
      <c r="J125" s="279"/>
      <c r="K125" s="294"/>
      <c r="L125" s="258" t="s">
        <v>4688</v>
      </c>
      <c r="M125" s="294" t="s">
        <v>4712</v>
      </c>
      <c r="N125" s="294"/>
    </row>
    <row r="126" spans="1:14" s="114" customFormat="1" ht="63.75" x14ac:dyDescent="0.25">
      <c r="A126" s="258"/>
      <c r="B126" s="279" t="s">
        <v>4713</v>
      </c>
      <c r="C126" s="279"/>
      <c r="D126" s="137" t="s">
        <v>7879</v>
      </c>
      <c r="E126" s="292">
        <v>21091</v>
      </c>
      <c r="F126" s="292"/>
      <c r="G126" s="279" t="s">
        <v>4711</v>
      </c>
      <c r="H126" s="279"/>
      <c r="I126" s="279"/>
      <c r="J126" s="279"/>
      <c r="K126" s="294"/>
      <c r="L126" s="258" t="s">
        <v>4688</v>
      </c>
      <c r="M126" s="294" t="s">
        <v>4712</v>
      </c>
      <c r="N126" s="294"/>
    </row>
    <row r="127" spans="1:14" s="114" customFormat="1" ht="63.75" x14ac:dyDescent="0.25">
      <c r="A127" s="258"/>
      <c r="B127" s="279" t="s">
        <v>4714</v>
      </c>
      <c r="C127" s="279"/>
      <c r="D127" s="137" t="s">
        <v>7879</v>
      </c>
      <c r="E127" s="292">
        <v>1160</v>
      </c>
      <c r="F127" s="292"/>
      <c r="G127" s="279" t="s">
        <v>4711</v>
      </c>
      <c r="H127" s="279"/>
      <c r="I127" s="279"/>
      <c r="J127" s="279"/>
      <c r="K127" s="294"/>
      <c r="L127" s="258" t="s">
        <v>4688</v>
      </c>
      <c r="M127" s="294" t="s">
        <v>4712</v>
      </c>
      <c r="N127" s="294"/>
    </row>
    <row r="128" spans="1:14" s="114" customFormat="1" ht="63.75" x14ac:dyDescent="0.25">
      <c r="A128" s="258"/>
      <c r="B128" s="279" t="s">
        <v>4714</v>
      </c>
      <c r="C128" s="279"/>
      <c r="D128" s="137" t="s">
        <v>7879</v>
      </c>
      <c r="E128" s="292">
        <v>1160</v>
      </c>
      <c r="F128" s="292"/>
      <c r="G128" s="279" t="s">
        <v>4711</v>
      </c>
      <c r="H128" s="279"/>
      <c r="I128" s="279"/>
      <c r="J128" s="279"/>
      <c r="K128" s="294"/>
      <c r="L128" s="258" t="s">
        <v>4688</v>
      </c>
      <c r="M128" s="294" t="s">
        <v>4712</v>
      </c>
      <c r="N128" s="294"/>
    </row>
    <row r="129" spans="1:14" s="114" customFormat="1" ht="63.75" x14ac:dyDescent="0.25">
      <c r="A129" s="258"/>
      <c r="B129" s="279" t="s">
        <v>4714</v>
      </c>
      <c r="C129" s="279"/>
      <c r="D129" s="137" t="s">
        <v>7879</v>
      </c>
      <c r="E129" s="292">
        <v>1160</v>
      </c>
      <c r="F129" s="292"/>
      <c r="G129" s="279" t="s">
        <v>4711</v>
      </c>
      <c r="H129" s="279"/>
      <c r="I129" s="279"/>
      <c r="J129" s="279"/>
      <c r="K129" s="294"/>
      <c r="L129" s="258" t="s">
        <v>4688</v>
      </c>
      <c r="M129" s="294" t="s">
        <v>4712</v>
      </c>
      <c r="N129" s="294"/>
    </row>
    <row r="130" spans="1:14" s="114" customFormat="1" ht="63.75" x14ac:dyDescent="0.25">
      <c r="A130" s="258"/>
      <c r="B130" s="279" t="s">
        <v>4715</v>
      </c>
      <c r="C130" s="279"/>
      <c r="D130" s="137" t="s">
        <v>7879</v>
      </c>
      <c r="E130" s="292" t="s">
        <v>4717</v>
      </c>
      <c r="F130" s="292"/>
      <c r="G130" s="279" t="s">
        <v>4716</v>
      </c>
      <c r="H130" s="279"/>
      <c r="I130" s="279"/>
      <c r="J130" s="279"/>
      <c r="K130" s="294"/>
      <c r="L130" s="258" t="s">
        <v>1731</v>
      </c>
      <c r="M130" s="294"/>
      <c r="N130" s="294"/>
    </row>
    <row r="131" spans="1:14" s="114" customFormat="1" ht="63.75" x14ac:dyDescent="0.25">
      <c r="A131" s="258"/>
      <c r="B131" s="279" t="s">
        <v>4715</v>
      </c>
      <c r="C131" s="279"/>
      <c r="D131" s="137" t="s">
        <v>7879</v>
      </c>
      <c r="E131" s="292" t="s">
        <v>4717</v>
      </c>
      <c r="F131" s="292"/>
      <c r="G131" s="279" t="s">
        <v>4716</v>
      </c>
      <c r="H131" s="279"/>
      <c r="I131" s="279"/>
      <c r="J131" s="279"/>
      <c r="K131" s="294"/>
      <c r="L131" s="258" t="s">
        <v>1731</v>
      </c>
      <c r="M131" s="294"/>
      <c r="N131" s="294"/>
    </row>
    <row r="132" spans="1:14" s="114" customFormat="1" ht="63.75" x14ac:dyDescent="0.25">
      <c r="A132" s="258"/>
      <c r="B132" s="279" t="s">
        <v>4715</v>
      </c>
      <c r="C132" s="279"/>
      <c r="D132" s="137" t="s">
        <v>7879</v>
      </c>
      <c r="E132" s="292" t="s">
        <v>4717</v>
      </c>
      <c r="F132" s="292"/>
      <c r="G132" s="279" t="s">
        <v>4716</v>
      </c>
      <c r="H132" s="279"/>
      <c r="I132" s="279"/>
      <c r="J132" s="279"/>
      <c r="K132" s="294"/>
      <c r="L132" s="258" t="s">
        <v>1731</v>
      </c>
      <c r="M132" s="294"/>
      <c r="N132" s="294"/>
    </row>
    <row r="133" spans="1:14" s="114" customFormat="1" ht="63.75" x14ac:dyDescent="0.25">
      <c r="A133" s="258"/>
      <c r="B133" s="279" t="s">
        <v>4715</v>
      </c>
      <c r="C133" s="279"/>
      <c r="D133" s="137" t="s">
        <v>7879</v>
      </c>
      <c r="E133" s="292" t="s">
        <v>4717</v>
      </c>
      <c r="F133" s="292"/>
      <c r="G133" s="279" t="s">
        <v>4716</v>
      </c>
      <c r="H133" s="279"/>
      <c r="I133" s="279"/>
      <c r="J133" s="279"/>
      <c r="K133" s="294"/>
      <c r="L133" s="258" t="s">
        <v>1731</v>
      </c>
      <c r="M133" s="294"/>
      <c r="N133" s="294"/>
    </row>
    <row r="134" spans="1:14" s="114" customFormat="1" ht="63.75" x14ac:dyDescent="0.25">
      <c r="A134" s="258"/>
      <c r="B134" s="279" t="s">
        <v>4715</v>
      </c>
      <c r="C134" s="279"/>
      <c r="D134" s="137" t="s">
        <v>7879</v>
      </c>
      <c r="E134" s="292" t="s">
        <v>4717</v>
      </c>
      <c r="F134" s="292"/>
      <c r="G134" s="279" t="s">
        <v>4716</v>
      </c>
      <c r="H134" s="279"/>
      <c r="I134" s="279"/>
      <c r="J134" s="279"/>
      <c r="K134" s="294"/>
      <c r="L134" s="258" t="s">
        <v>1731</v>
      </c>
      <c r="M134" s="294"/>
      <c r="N134" s="294"/>
    </row>
    <row r="135" spans="1:14" s="114" customFormat="1" ht="63.75" x14ac:dyDescent="0.25">
      <c r="A135" s="258"/>
      <c r="B135" s="279" t="s">
        <v>4715</v>
      </c>
      <c r="C135" s="279"/>
      <c r="D135" s="137" t="s">
        <v>7879</v>
      </c>
      <c r="E135" s="292">
        <v>12384</v>
      </c>
      <c r="F135" s="292"/>
      <c r="G135" s="279" t="s">
        <v>4716</v>
      </c>
      <c r="H135" s="279"/>
      <c r="I135" s="279"/>
      <c r="J135" s="279"/>
      <c r="K135" s="294"/>
      <c r="L135" s="258" t="s">
        <v>1731</v>
      </c>
      <c r="M135" s="294"/>
      <c r="N135" s="294"/>
    </row>
    <row r="136" spans="1:14" s="114" customFormat="1" ht="63.75" x14ac:dyDescent="0.25">
      <c r="A136" s="258"/>
      <c r="B136" s="279" t="s">
        <v>4715</v>
      </c>
      <c r="C136" s="279"/>
      <c r="D136" s="137" t="s">
        <v>7879</v>
      </c>
      <c r="E136" s="292">
        <v>12384</v>
      </c>
      <c r="F136" s="292"/>
      <c r="G136" s="279" t="s">
        <v>4716</v>
      </c>
      <c r="H136" s="279"/>
      <c r="I136" s="279"/>
      <c r="J136" s="279"/>
      <c r="K136" s="294"/>
      <c r="L136" s="258" t="s">
        <v>1731</v>
      </c>
      <c r="M136" s="294"/>
      <c r="N136" s="294"/>
    </row>
    <row r="137" spans="1:14" s="114" customFormat="1" ht="63.75" x14ac:dyDescent="0.25">
      <c r="A137" s="258"/>
      <c r="B137" s="279" t="s">
        <v>4715</v>
      </c>
      <c r="C137" s="279"/>
      <c r="D137" s="137" t="s">
        <v>7879</v>
      </c>
      <c r="E137" s="292">
        <v>12384</v>
      </c>
      <c r="F137" s="292"/>
      <c r="G137" s="279" t="s">
        <v>4716</v>
      </c>
      <c r="H137" s="279"/>
      <c r="I137" s="279"/>
      <c r="J137" s="279"/>
      <c r="K137" s="294"/>
      <c r="L137" s="258" t="s">
        <v>1731</v>
      </c>
      <c r="M137" s="294"/>
      <c r="N137" s="294"/>
    </row>
    <row r="138" spans="1:14" s="114" customFormat="1" ht="63.75" x14ac:dyDescent="0.25">
      <c r="A138" s="258"/>
      <c r="B138" s="279" t="s">
        <v>4715</v>
      </c>
      <c r="C138" s="279"/>
      <c r="D138" s="137" t="s">
        <v>7879</v>
      </c>
      <c r="E138" s="292">
        <v>12384</v>
      </c>
      <c r="F138" s="292"/>
      <c r="G138" s="279" t="s">
        <v>4716</v>
      </c>
      <c r="H138" s="279"/>
      <c r="I138" s="279"/>
      <c r="J138" s="279"/>
      <c r="K138" s="294"/>
      <c r="L138" s="258" t="s">
        <v>1731</v>
      </c>
      <c r="M138" s="294"/>
      <c r="N138" s="294"/>
    </row>
    <row r="139" spans="1:14" s="114" customFormat="1" ht="63.75" x14ac:dyDescent="0.25">
      <c r="A139" s="258"/>
      <c r="B139" s="279" t="s">
        <v>4715</v>
      </c>
      <c r="C139" s="279"/>
      <c r="D139" s="137" t="s">
        <v>7879</v>
      </c>
      <c r="E139" s="292">
        <v>12384</v>
      </c>
      <c r="F139" s="292"/>
      <c r="G139" s="279" t="s">
        <v>4716</v>
      </c>
      <c r="H139" s="279"/>
      <c r="I139" s="279"/>
      <c r="J139" s="279"/>
      <c r="K139" s="294"/>
      <c r="L139" s="258" t="s">
        <v>1731</v>
      </c>
      <c r="M139" s="294"/>
      <c r="N139" s="294"/>
    </row>
    <row r="140" spans="1:14" s="114" customFormat="1" ht="63.75" x14ac:dyDescent="0.25">
      <c r="A140" s="258"/>
      <c r="B140" s="279" t="s">
        <v>4715</v>
      </c>
      <c r="C140" s="279"/>
      <c r="D140" s="137" t="s">
        <v>7879</v>
      </c>
      <c r="E140" s="292">
        <v>12384</v>
      </c>
      <c r="F140" s="292"/>
      <c r="G140" s="279" t="s">
        <v>4716</v>
      </c>
      <c r="H140" s="279"/>
      <c r="I140" s="279"/>
      <c r="J140" s="279"/>
      <c r="K140" s="294"/>
      <c r="L140" s="258" t="s">
        <v>1731</v>
      </c>
      <c r="M140" s="294"/>
      <c r="N140" s="294"/>
    </row>
    <row r="141" spans="1:14" s="114" customFormat="1" ht="63.75" x14ac:dyDescent="0.25">
      <c r="A141" s="258"/>
      <c r="B141" s="279" t="s">
        <v>4715</v>
      </c>
      <c r="C141" s="279"/>
      <c r="D141" s="137" t="s">
        <v>7879</v>
      </c>
      <c r="E141" s="292">
        <v>12384</v>
      </c>
      <c r="F141" s="292"/>
      <c r="G141" s="279" t="s">
        <v>4716</v>
      </c>
      <c r="H141" s="279"/>
      <c r="I141" s="279"/>
      <c r="J141" s="279"/>
      <c r="K141" s="294"/>
      <c r="L141" s="258" t="s">
        <v>1731</v>
      </c>
      <c r="M141" s="294"/>
      <c r="N141" s="294"/>
    </row>
    <row r="142" spans="1:14" s="114" customFormat="1" ht="63.75" x14ac:dyDescent="0.25">
      <c r="A142" s="258"/>
      <c r="B142" s="279" t="s">
        <v>4715</v>
      </c>
      <c r="C142" s="279"/>
      <c r="D142" s="137" t="s">
        <v>7879</v>
      </c>
      <c r="E142" s="292">
        <v>12384</v>
      </c>
      <c r="F142" s="292"/>
      <c r="G142" s="279" t="s">
        <v>4716</v>
      </c>
      <c r="H142" s="279"/>
      <c r="I142" s="279"/>
      <c r="J142" s="279"/>
      <c r="K142" s="294"/>
      <c r="L142" s="258" t="s">
        <v>1731</v>
      </c>
      <c r="M142" s="294"/>
      <c r="N142" s="294"/>
    </row>
    <row r="143" spans="1:14" s="114" customFormat="1" ht="63.75" x14ac:dyDescent="0.25">
      <c r="A143" s="258"/>
      <c r="B143" s="279" t="s">
        <v>4715</v>
      </c>
      <c r="C143" s="279"/>
      <c r="D143" s="137" t="s">
        <v>7879</v>
      </c>
      <c r="E143" s="292">
        <v>12384</v>
      </c>
      <c r="F143" s="292"/>
      <c r="G143" s="279" t="s">
        <v>4716</v>
      </c>
      <c r="H143" s="279"/>
      <c r="I143" s="279"/>
      <c r="J143" s="279"/>
      <c r="K143" s="294"/>
      <c r="L143" s="258" t="s">
        <v>1731</v>
      </c>
      <c r="M143" s="294"/>
      <c r="N143" s="294"/>
    </row>
    <row r="144" spans="1:14" s="114" customFormat="1" ht="63.75" x14ac:dyDescent="0.25">
      <c r="A144" s="258"/>
      <c r="B144" s="279" t="s">
        <v>4715</v>
      </c>
      <c r="C144" s="279"/>
      <c r="D144" s="137" t="s">
        <v>7879</v>
      </c>
      <c r="E144" s="292">
        <v>12384</v>
      </c>
      <c r="F144" s="292"/>
      <c r="G144" s="279" t="s">
        <v>4716</v>
      </c>
      <c r="H144" s="279"/>
      <c r="I144" s="279"/>
      <c r="J144" s="279"/>
      <c r="K144" s="294"/>
      <c r="L144" s="258" t="s">
        <v>1731</v>
      </c>
      <c r="M144" s="294"/>
      <c r="N144" s="294"/>
    </row>
    <row r="145" spans="1:14" s="114" customFormat="1" ht="63.75" x14ac:dyDescent="0.25">
      <c r="A145" s="258"/>
      <c r="B145" s="279" t="s">
        <v>4715</v>
      </c>
      <c r="C145" s="279"/>
      <c r="D145" s="137" t="s">
        <v>7879</v>
      </c>
      <c r="E145" s="292">
        <v>12384</v>
      </c>
      <c r="F145" s="292"/>
      <c r="G145" s="279" t="s">
        <v>4716</v>
      </c>
      <c r="H145" s="279"/>
      <c r="I145" s="279"/>
      <c r="J145" s="279"/>
      <c r="K145" s="294"/>
      <c r="L145" s="258" t="s">
        <v>1731</v>
      </c>
      <c r="M145" s="294"/>
      <c r="N145" s="294"/>
    </row>
    <row r="146" spans="1:14" s="114" customFormat="1" ht="63.75" x14ac:dyDescent="0.25">
      <c r="A146" s="258"/>
      <c r="B146" s="279" t="s">
        <v>4715</v>
      </c>
      <c r="C146" s="279"/>
      <c r="D146" s="137" t="s">
        <v>7879</v>
      </c>
      <c r="E146" s="292">
        <v>12384</v>
      </c>
      <c r="F146" s="292"/>
      <c r="G146" s="279" t="s">
        <v>4716</v>
      </c>
      <c r="H146" s="279"/>
      <c r="I146" s="279"/>
      <c r="J146" s="279"/>
      <c r="K146" s="294"/>
      <c r="L146" s="258" t="s">
        <v>1731</v>
      </c>
      <c r="M146" s="294"/>
      <c r="N146" s="294"/>
    </row>
    <row r="147" spans="1:14" s="114" customFormat="1" ht="63.75" x14ac:dyDescent="0.25">
      <c r="A147" s="258"/>
      <c r="B147" s="279" t="s">
        <v>4715</v>
      </c>
      <c r="C147" s="279"/>
      <c r="D147" s="137" t="s">
        <v>7879</v>
      </c>
      <c r="E147" s="292">
        <v>12384</v>
      </c>
      <c r="F147" s="292"/>
      <c r="G147" s="279" t="s">
        <v>4716</v>
      </c>
      <c r="H147" s="279"/>
      <c r="I147" s="279"/>
      <c r="J147" s="279"/>
      <c r="K147" s="294"/>
      <c r="L147" s="258" t="s">
        <v>1731</v>
      </c>
      <c r="M147" s="294"/>
      <c r="N147" s="294"/>
    </row>
    <row r="148" spans="1:14" s="114" customFormat="1" ht="63.75" x14ac:dyDescent="0.25">
      <c r="A148" s="258"/>
      <c r="B148" s="279" t="s">
        <v>4715</v>
      </c>
      <c r="C148" s="279"/>
      <c r="D148" s="137" t="s">
        <v>7879</v>
      </c>
      <c r="E148" s="292">
        <v>12384</v>
      </c>
      <c r="F148" s="292"/>
      <c r="G148" s="279" t="s">
        <v>4716</v>
      </c>
      <c r="H148" s="279"/>
      <c r="I148" s="279"/>
      <c r="J148" s="279"/>
      <c r="K148" s="294"/>
      <c r="L148" s="258" t="s">
        <v>1731</v>
      </c>
      <c r="M148" s="294"/>
      <c r="N148" s="294"/>
    </row>
    <row r="149" spans="1:14" s="114" customFormat="1" ht="63.75" x14ac:dyDescent="0.25">
      <c r="A149" s="258"/>
      <c r="B149" s="279" t="s">
        <v>4715</v>
      </c>
      <c r="C149" s="279"/>
      <c r="D149" s="137" t="s">
        <v>7879</v>
      </c>
      <c r="E149" s="292">
        <v>12384</v>
      </c>
      <c r="F149" s="292"/>
      <c r="G149" s="279" t="s">
        <v>4716</v>
      </c>
      <c r="H149" s="279"/>
      <c r="I149" s="279"/>
      <c r="J149" s="279"/>
      <c r="K149" s="294"/>
      <c r="L149" s="258" t="s">
        <v>1731</v>
      </c>
      <c r="M149" s="294"/>
      <c r="N149" s="294"/>
    </row>
    <row r="150" spans="1:14" s="114" customFormat="1" ht="63.75" x14ac:dyDescent="0.25">
      <c r="A150" s="258"/>
      <c r="B150" s="279" t="s">
        <v>4715</v>
      </c>
      <c r="C150" s="279"/>
      <c r="D150" s="137" t="s">
        <v>7879</v>
      </c>
      <c r="E150" s="292">
        <v>12384</v>
      </c>
      <c r="F150" s="292"/>
      <c r="G150" s="279" t="s">
        <v>4716</v>
      </c>
      <c r="H150" s="279"/>
      <c r="I150" s="279"/>
      <c r="J150" s="279"/>
      <c r="K150" s="294"/>
      <c r="L150" s="258" t="s">
        <v>1731</v>
      </c>
      <c r="M150" s="294"/>
      <c r="N150" s="294"/>
    </row>
    <row r="151" spans="1:14" s="114" customFormat="1" ht="63.75" x14ac:dyDescent="0.25">
      <c r="A151" s="258"/>
      <c r="B151" s="279" t="s">
        <v>4715</v>
      </c>
      <c r="C151" s="279"/>
      <c r="D151" s="137" t="s">
        <v>7879</v>
      </c>
      <c r="E151" s="292">
        <v>12384</v>
      </c>
      <c r="F151" s="292"/>
      <c r="G151" s="279" t="s">
        <v>4716</v>
      </c>
      <c r="H151" s="279"/>
      <c r="I151" s="279"/>
      <c r="J151" s="279"/>
      <c r="K151" s="294"/>
      <c r="L151" s="258" t="s">
        <v>1731</v>
      </c>
      <c r="M151" s="294"/>
      <c r="N151" s="294"/>
    </row>
    <row r="152" spans="1:14" s="114" customFormat="1" ht="63.75" x14ac:dyDescent="0.25">
      <c r="A152" s="258"/>
      <c r="B152" s="279" t="s">
        <v>4715</v>
      </c>
      <c r="C152" s="279"/>
      <c r="D152" s="137" t="s">
        <v>7879</v>
      </c>
      <c r="E152" s="292">
        <v>12384</v>
      </c>
      <c r="F152" s="292"/>
      <c r="G152" s="279" t="s">
        <v>4716</v>
      </c>
      <c r="H152" s="279"/>
      <c r="I152" s="279"/>
      <c r="J152" s="279"/>
      <c r="K152" s="294"/>
      <c r="L152" s="258" t="s">
        <v>1731</v>
      </c>
      <c r="M152" s="294"/>
      <c r="N152" s="294"/>
    </row>
    <row r="153" spans="1:14" s="114" customFormat="1" ht="63.75" x14ac:dyDescent="0.25">
      <c r="A153" s="258"/>
      <c r="B153" s="279" t="s">
        <v>4715</v>
      </c>
      <c r="C153" s="279"/>
      <c r="D153" s="137" t="s">
        <v>7879</v>
      </c>
      <c r="E153" s="292">
        <v>12384</v>
      </c>
      <c r="F153" s="292"/>
      <c r="G153" s="279" t="s">
        <v>4716</v>
      </c>
      <c r="H153" s="279"/>
      <c r="I153" s="279"/>
      <c r="J153" s="279"/>
      <c r="K153" s="294"/>
      <c r="L153" s="258" t="s">
        <v>1731</v>
      </c>
      <c r="M153" s="294"/>
      <c r="N153" s="294"/>
    </row>
    <row r="154" spans="1:14" s="114" customFormat="1" ht="63.75" x14ac:dyDescent="0.25">
      <c r="A154" s="258"/>
      <c r="B154" s="279" t="s">
        <v>4715</v>
      </c>
      <c r="C154" s="279"/>
      <c r="D154" s="137" t="s">
        <v>7879</v>
      </c>
      <c r="E154" s="292">
        <v>12384</v>
      </c>
      <c r="F154" s="292"/>
      <c r="G154" s="279" t="s">
        <v>4716</v>
      </c>
      <c r="H154" s="279"/>
      <c r="I154" s="279"/>
      <c r="J154" s="279"/>
      <c r="K154" s="294"/>
      <c r="L154" s="258" t="s">
        <v>1731</v>
      </c>
      <c r="M154" s="294"/>
      <c r="N154" s="294"/>
    </row>
    <row r="155" spans="1:14" s="114" customFormat="1" ht="63.75" x14ac:dyDescent="0.25">
      <c r="A155" s="258"/>
      <c r="B155" s="279" t="s">
        <v>4715</v>
      </c>
      <c r="C155" s="279"/>
      <c r="D155" s="137" t="s">
        <v>7879</v>
      </c>
      <c r="E155" s="292">
        <v>12384</v>
      </c>
      <c r="F155" s="292"/>
      <c r="G155" s="279" t="s">
        <v>4716</v>
      </c>
      <c r="H155" s="279"/>
      <c r="I155" s="279"/>
      <c r="J155" s="279"/>
      <c r="K155" s="294"/>
      <c r="L155" s="258" t="s">
        <v>1731</v>
      </c>
      <c r="M155" s="294"/>
      <c r="N155" s="294"/>
    </row>
    <row r="156" spans="1:14" s="114" customFormat="1" ht="63.75" x14ac:dyDescent="0.25">
      <c r="A156" s="258"/>
      <c r="B156" s="279" t="s">
        <v>4715</v>
      </c>
      <c r="C156" s="279"/>
      <c r="D156" s="137" t="s">
        <v>7879</v>
      </c>
      <c r="E156" s="292">
        <v>12384</v>
      </c>
      <c r="F156" s="292"/>
      <c r="G156" s="279" t="s">
        <v>4716</v>
      </c>
      <c r="H156" s="279"/>
      <c r="I156" s="279"/>
      <c r="J156" s="279"/>
      <c r="K156" s="294"/>
      <c r="L156" s="258" t="s">
        <v>1731</v>
      </c>
      <c r="M156" s="294"/>
      <c r="N156" s="294"/>
    </row>
    <row r="157" spans="1:14" s="114" customFormat="1" ht="63.75" x14ac:dyDescent="0.25">
      <c r="A157" s="258"/>
      <c r="B157" s="279" t="s">
        <v>4715</v>
      </c>
      <c r="C157" s="279"/>
      <c r="D157" s="137" t="s">
        <v>7879</v>
      </c>
      <c r="E157" s="292">
        <v>12384</v>
      </c>
      <c r="F157" s="292"/>
      <c r="G157" s="279" t="s">
        <v>4716</v>
      </c>
      <c r="H157" s="279"/>
      <c r="I157" s="279"/>
      <c r="J157" s="279"/>
      <c r="K157" s="294"/>
      <c r="L157" s="258" t="s">
        <v>1731</v>
      </c>
      <c r="M157" s="294"/>
      <c r="N157" s="294"/>
    </row>
    <row r="158" spans="1:14" s="114" customFormat="1" ht="63.75" x14ac:dyDescent="0.25">
      <c r="A158" s="258"/>
      <c r="B158" s="279" t="s">
        <v>4718</v>
      </c>
      <c r="C158" s="279"/>
      <c r="D158" s="137" t="s">
        <v>7879</v>
      </c>
      <c r="E158" s="292" t="s">
        <v>4719</v>
      </c>
      <c r="F158" s="292"/>
      <c r="G158" s="279" t="s">
        <v>4716</v>
      </c>
      <c r="H158" s="279"/>
      <c r="I158" s="279"/>
      <c r="J158" s="279"/>
      <c r="K158" s="294"/>
      <c r="L158" s="258" t="s">
        <v>1731</v>
      </c>
      <c r="M158" s="294"/>
      <c r="N158" s="294"/>
    </row>
    <row r="159" spans="1:14" s="114" customFormat="1" ht="63.75" x14ac:dyDescent="0.25">
      <c r="A159" s="258"/>
      <c r="B159" s="279" t="s">
        <v>4718</v>
      </c>
      <c r="C159" s="279"/>
      <c r="D159" s="137" t="s">
        <v>7879</v>
      </c>
      <c r="E159" s="292" t="s">
        <v>4719</v>
      </c>
      <c r="F159" s="292"/>
      <c r="G159" s="279" t="s">
        <v>4716</v>
      </c>
      <c r="H159" s="279"/>
      <c r="I159" s="279"/>
      <c r="J159" s="279"/>
      <c r="K159" s="294"/>
      <c r="L159" s="258" t="s">
        <v>1731</v>
      </c>
      <c r="M159" s="294"/>
      <c r="N159" s="294"/>
    </row>
    <row r="160" spans="1:14" s="114" customFormat="1" ht="63.75" x14ac:dyDescent="0.25">
      <c r="A160" s="258"/>
      <c r="B160" s="279" t="s">
        <v>4718</v>
      </c>
      <c r="C160" s="279"/>
      <c r="D160" s="137" t="s">
        <v>7879</v>
      </c>
      <c r="E160" s="292" t="s">
        <v>4719</v>
      </c>
      <c r="F160" s="292"/>
      <c r="G160" s="279" t="s">
        <v>4716</v>
      </c>
      <c r="H160" s="279"/>
      <c r="I160" s="279"/>
      <c r="J160" s="279"/>
      <c r="K160" s="294"/>
      <c r="L160" s="258" t="s">
        <v>1731</v>
      </c>
      <c r="M160" s="294"/>
      <c r="N160" s="294"/>
    </row>
    <row r="161" spans="1:14" s="114" customFormat="1" ht="63.75" x14ac:dyDescent="0.25">
      <c r="A161" s="258"/>
      <c r="B161" s="279" t="s">
        <v>4718</v>
      </c>
      <c r="C161" s="279"/>
      <c r="D161" s="137" t="s">
        <v>7879</v>
      </c>
      <c r="E161" s="292" t="s">
        <v>4719</v>
      </c>
      <c r="F161" s="292"/>
      <c r="G161" s="279" t="s">
        <v>4716</v>
      </c>
      <c r="H161" s="279"/>
      <c r="I161" s="279"/>
      <c r="J161" s="279"/>
      <c r="K161" s="294"/>
      <c r="L161" s="258" t="s">
        <v>1731</v>
      </c>
      <c r="M161" s="294"/>
      <c r="N161" s="294"/>
    </row>
    <row r="162" spans="1:14" s="114" customFormat="1" ht="63.75" x14ac:dyDescent="0.25">
      <c r="A162" s="258"/>
      <c r="B162" s="279" t="s">
        <v>4718</v>
      </c>
      <c r="C162" s="279"/>
      <c r="D162" s="137" t="s">
        <v>7879</v>
      </c>
      <c r="E162" s="292" t="s">
        <v>4719</v>
      </c>
      <c r="F162" s="292"/>
      <c r="G162" s="279" t="s">
        <v>4716</v>
      </c>
      <c r="H162" s="279"/>
      <c r="I162" s="279"/>
      <c r="J162" s="279"/>
      <c r="K162" s="294"/>
      <c r="L162" s="258" t="s">
        <v>1731</v>
      </c>
      <c r="M162" s="294"/>
      <c r="N162" s="294"/>
    </row>
    <row r="163" spans="1:14" s="114" customFormat="1" ht="63.75" x14ac:dyDescent="0.25">
      <c r="A163" s="258"/>
      <c r="B163" s="279" t="s">
        <v>4718</v>
      </c>
      <c r="C163" s="279"/>
      <c r="D163" s="137" t="s">
        <v>7879</v>
      </c>
      <c r="E163" s="292">
        <v>41780</v>
      </c>
      <c r="F163" s="292"/>
      <c r="G163" s="279" t="s">
        <v>4716</v>
      </c>
      <c r="H163" s="279"/>
      <c r="I163" s="279"/>
      <c r="J163" s="279"/>
      <c r="K163" s="294"/>
      <c r="L163" s="258" t="s">
        <v>1731</v>
      </c>
      <c r="M163" s="294"/>
      <c r="N163" s="294"/>
    </row>
    <row r="164" spans="1:14" s="114" customFormat="1" ht="63.75" x14ac:dyDescent="0.25">
      <c r="A164" s="258"/>
      <c r="B164" s="279" t="s">
        <v>4718</v>
      </c>
      <c r="C164" s="279"/>
      <c r="D164" s="137" t="s">
        <v>7879</v>
      </c>
      <c r="E164" s="292">
        <v>41780</v>
      </c>
      <c r="F164" s="292"/>
      <c r="G164" s="279" t="s">
        <v>4716</v>
      </c>
      <c r="H164" s="279"/>
      <c r="I164" s="279"/>
      <c r="J164" s="279"/>
      <c r="K164" s="294"/>
      <c r="L164" s="258" t="s">
        <v>1731</v>
      </c>
      <c r="M164" s="294"/>
      <c r="N164" s="294"/>
    </row>
    <row r="165" spans="1:14" s="114" customFormat="1" ht="63.75" x14ac:dyDescent="0.25">
      <c r="A165" s="258"/>
      <c r="B165" s="279" t="s">
        <v>4718</v>
      </c>
      <c r="C165" s="279"/>
      <c r="D165" s="137" t="s">
        <v>7879</v>
      </c>
      <c r="E165" s="292">
        <v>41780</v>
      </c>
      <c r="F165" s="292"/>
      <c r="G165" s="279" t="s">
        <v>4716</v>
      </c>
      <c r="H165" s="279"/>
      <c r="I165" s="279"/>
      <c r="J165" s="279"/>
      <c r="K165" s="294"/>
      <c r="L165" s="258" t="s">
        <v>1731</v>
      </c>
      <c r="M165" s="294"/>
      <c r="N165" s="294"/>
    </row>
    <row r="166" spans="1:14" s="114" customFormat="1" ht="63.75" x14ac:dyDescent="0.25">
      <c r="A166" s="258"/>
      <c r="B166" s="279" t="s">
        <v>4718</v>
      </c>
      <c r="C166" s="279"/>
      <c r="D166" s="137" t="s">
        <v>7879</v>
      </c>
      <c r="E166" s="292">
        <v>41780</v>
      </c>
      <c r="F166" s="292"/>
      <c r="G166" s="279" t="s">
        <v>4716</v>
      </c>
      <c r="H166" s="279"/>
      <c r="I166" s="279"/>
      <c r="J166" s="279"/>
      <c r="K166" s="294"/>
      <c r="L166" s="258" t="s">
        <v>1731</v>
      </c>
      <c r="M166" s="294"/>
      <c r="N166" s="294"/>
    </row>
    <row r="167" spans="1:14" s="114" customFormat="1" ht="63.75" x14ac:dyDescent="0.25">
      <c r="A167" s="258"/>
      <c r="B167" s="279" t="s">
        <v>4718</v>
      </c>
      <c r="C167" s="279"/>
      <c r="D167" s="137" t="s">
        <v>7879</v>
      </c>
      <c r="E167" s="292">
        <v>41780</v>
      </c>
      <c r="F167" s="292"/>
      <c r="G167" s="279" t="s">
        <v>4716</v>
      </c>
      <c r="H167" s="279"/>
      <c r="I167" s="279"/>
      <c r="J167" s="279"/>
      <c r="K167" s="294"/>
      <c r="L167" s="258" t="s">
        <v>1731</v>
      </c>
      <c r="M167" s="294"/>
      <c r="N167" s="294"/>
    </row>
    <row r="168" spans="1:14" s="114" customFormat="1" ht="63.75" x14ac:dyDescent="0.25">
      <c r="A168" s="258"/>
      <c r="B168" s="279" t="s">
        <v>4718</v>
      </c>
      <c r="C168" s="279"/>
      <c r="D168" s="137" t="s">
        <v>7879</v>
      </c>
      <c r="E168" s="292">
        <v>41780</v>
      </c>
      <c r="F168" s="292"/>
      <c r="G168" s="279" t="s">
        <v>4716</v>
      </c>
      <c r="H168" s="279"/>
      <c r="I168" s="279"/>
      <c r="J168" s="279"/>
      <c r="K168" s="294"/>
      <c r="L168" s="258" t="s">
        <v>1731</v>
      </c>
      <c r="M168" s="294"/>
      <c r="N168" s="294"/>
    </row>
    <row r="169" spans="1:14" s="114" customFormat="1" ht="63.75" x14ac:dyDescent="0.25">
      <c r="A169" s="258"/>
      <c r="B169" s="279" t="s">
        <v>4718</v>
      </c>
      <c r="C169" s="279"/>
      <c r="D169" s="137" t="s">
        <v>7879</v>
      </c>
      <c r="E169" s="292">
        <v>41780</v>
      </c>
      <c r="F169" s="292"/>
      <c r="G169" s="279" t="s">
        <v>4716</v>
      </c>
      <c r="H169" s="279"/>
      <c r="I169" s="279"/>
      <c r="J169" s="279"/>
      <c r="K169" s="294"/>
      <c r="L169" s="258" t="s">
        <v>1731</v>
      </c>
      <c r="M169" s="294"/>
      <c r="N169" s="294"/>
    </row>
    <row r="170" spans="1:14" s="114" customFormat="1" ht="63.75" x14ac:dyDescent="0.25">
      <c r="A170" s="258"/>
      <c r="B170" s="279" t="s">
        <v>4718</v>
      </c>
      <c r="C170" s="279"/>
      <c r="D170" s="137" t="s">
        <v>7879</v>
      </c>
      <c r="E170" s="292">
        <v>41780</v>
      </c>
      <c r="F170" s="292"/>
      <c r="G170" s="279" t="s">
        <v>4716</v>
      </c>
      <c r="H170" s="279"/>
      <c r="I170" s="279"/>
      <c r="J170" s="279"/>
      <c r="K170" s="294"/>
      <c r="L170" s="258" t="s">
        <v>1731</v>
      </c>
      <c r="M170" s="294"/>
      <c r="N170" s="294"/>
    </row>
    <row r="171" spans="1:14" s="114" customFormat="1" ht="63.75" x14ac:dyDescent="0.25">
      <c r="A171" s="258"/>
      <c r="B171" s="279" t="s">
        <v>4718</v>
      </c>
      <c r="C171" s="279"/>
      <c r="D171" s="137" t="s">
        <v>7879</v>
      </c>
      <c r="E171" s="292">
        <v>41780</v>
      </c>
      <c r="F171" s="292"/>
      <c r="G171" s="279" t="s">
        <v>4716</v>
      </c>
      <c r="H171" s="279"/>
      <c r="I171" s="279"/>
      <c r="J171" s="279"/>
      <c r="K171" s="294"/>
      <c r="L171" s="258" t="s">
        <v>1731</v>
      </c>
      <c r="M171" s="294"/>
      <c r="N171" s="294"/>
    </row>
    <row r="172" spans="1:14" s="114" customFormat="1" ht="63.75" x14ac:dyDescent="0.25">
      <c r="A172" s="258"/>
      <c r="B172" s="279" t="s">
        <v>4718</v>
      </c>
      <c r="C172" s="279"/>
      <c r="D172" s="137" t="s">
        <v>7879</v>
      </c>
      <c r="E172" s="292">
        <v>41780</v>
      </c>
      <c r="F172" s="292"/>
      <c r="G172" s="279" t="s">
        <v>4716</v>
      </c>
      <c r="H172" s="279"/>
      <c r="I172" s="279"/>
      <c r="J172" s="279"/>
      <c r="K172" s="294"/>
      <c r="L172" s="258" t="s">
        <v>1731</v>
      </c>
      <c r="M172" s="294"/>
      <c r="N172" s="294"/>
    </row>
    <row r="173" spans="1:14" s="114" customFormat="1" ht="63.75" x14ac:dyDescent="0.25">
      <c r="A173" s="258"/>
      <c r="B173" s="279" t="s">
        <v>4718</v>
      </c>
      <c r="C173" s="279"/>
      <c r="D173" s="137" t="s">
        <v>7879</v>
      </c>
      <c r="E173" s="292">
        <v>41780</v>
      </c>
      <c r="F173" s="292"/>
      <c r="G173" s="279" t="s">
        <v>4716</v>
      </c>
      <c r="H173" s="279"/>
      <c r="I173" s="279"/>
      <c r="J173" s="279"/>
      <c r="K173" s="294"/>
      <c r="L173" s="258" t="s">
        <v>1731</v>
      </c>
      <c r="M173" s="294"/>
      <c r="N173" s="294"/>
    </row>
    <row r="174" spans="1:14" s="114" customFormat="1" ht="63.75" x14ac:dyDescent="0.25">
      <c r="A174" s="258"/>
      <c r="B174" s="279" t="s">
        <v>4718</v>
      </c>
      <c r="C174" s="279"/>
      <c r="D174" s="137" t="s">
        <v>7879</v>
      </c>
      <c r="E174" s="292">
        <v>41780</v>
      </c>
      <c r="F174" s="292"/>
      <c r="G174" s="279" t="s">
        <v>4716</v>
      </c>
      <c r="H174" s="279"/>
      <c r="I174" s="279"/>
      <c r="J174" s="279"/>
      <c r="K174" s="294"/>
      <c r="L174" s="258" t="s">
        <v>1731</v>
      </c>
      <c r="M174" s="294"/>
      <c r="N174" s="294"/>
    </row>
    <row r="175" spans="1:14" s="114" customFormat="1" ht="63.75" x14ac:dyDescent="0.25">
      <c r="A175" s="258"/>
      <c r="B175" s="279" t="s">
        <v>4718</v>
      </c>
      <c r="C175" s="279"/>
      <c r="D175" s="137" t="s">
        <v>7879</v>
      </c>
      <c r="E175" s="292">
        <v>41780</v>
      </c>
      <c r="F175" s="292"/>
      <c r="G175" s="279" t="s">
        <v>4716</v>
      </c>
      <c r="H175" s="279"/>
      <c r="I175" s="279"/>
      <c r="J175" s="279"/>
      <c r="K175" s="294"/>
      <c r="L175" s="258" t="s">
        <v>1731</v>
      </c>
      <c r="M175" s="294"/>
      <c r="N175" s="294"/>
    </row>
    <row r="176" spans="1:14" s="114" customFormat="1" ht="63.75" x14ac:dyDescent="0.25">
      <c r="A176" s="258"/>
      <c r="B176" s="279" t="s">
        <v>4718</v>
      </c>
      <c r="C176" s="279"/>
      <c r="D176" s="137" t="s">
        <v>7879</v>
      </c>
      <c r="E176" s="292">
        <v>41780</v>
      </c>
      <c r="F176" s="292"/>
      <c r="G176" s="279" t="s">
        <v>4716</v>
      </c>
      <c r="H176" s="279"/>
      <c r="I176" s="279"/>
      <c r="J176" s="279"/>
      <c r="K176" s="294"/>
      <c r="L176" s="258" t="s">
        <v>1731</v>
      </c>
      <c r="M176" s="294"/>
      <c r="N176" s="294"/>
    </row>
    <row r="177" spans="1:14" s="114" customFormat="1" ht="63.75" x14ac:dyDescent="0.25">
      <c r="A177" s="258"/>
      <c r="B177" s="279" t="s">
        <v>4718</v>
      </c>
      <c r="C177" s="279"/>
      <c r="D177" s="137" t="s">
        <v>7879</v>
      </c>
      <c r="E177" s="292">
        <v>41780</v>
      </c>
      <c r="F177" s="292"/>
      <c r="G177" s="279" t="s">
        <v>4716</v>
      </c>
      <c r="H177" s="279"/>
      <c r="I177" s="279"/>
      <c r="J177" s="279"/>
      <c r="K177" s="294"/>
      <c r="L177" s="258" t="s">
        <v>1731</v>
      </c>
      <c r="M177" s="294"/>
      <c r="N177" s="294"/>
    </row>
    <row r="178" spans="1:14" s="114" customFormat="1" ht="63.75" x14ac:dyDescent="0.25">
      <c r="A178" s="258"/>
      <c r="B178" s="279" t="s">
        <v>4718</v>
      </c>
      <c r="C178" s="279"/>
      <c r="D178" s="137" t="s">
        <v>7879</v>
      </c>
      <c r="E178" s="292">
        <v>41780</v>
      </c>
      <c r="F178" s="292"/>
      <c r="G178" s="279" t="s">
        <v>4716</v>
      </c>
      <c r="H178" s="279"/>
      <c r="I178" s="279"/>
      <c r="J178" s="279"/>
      <c r="K178" s="294"/>
      <c r="L178" s="258" t="s">
        <v>1731</v>
      </c>
      <c r="M178" s="294"/>
      <c r="N178" s="294"/>
    </row>
    <row r="179" spans="1:14" s="114" customFormat="1" ht="63.75" x14ac:dyDescent="0.25">
      <c r="A179" s="258"/>
      <c r="B179" s="279" t="s">
        <v>4718</v>
      </c>
      <c r="C179" s="279"/>
      <c r="D179" s="137" t="s">
        <v>7879</v>
      </c>
      <c r="E179" s="292">
        <v>41780</v>
      </c>
      <c r="F179" s="292"/>
      <c r="G179" s="279" t="s">
        <v>4716</v>
      </c>
      <c r="H179" s="279"/>
      <c r="I179" s="279"/>
      <c r="J179" s="279"/>
      <c r="K179" s="294"/>
      <c r="L179" s="258" t="s">
        <v>1731</v>
      </c>
      <c r="M179" s="294"/>
      <c r="N179" s="294"/>
    </row>
    <row r="180" spans="1:14" s="114" customFormat="1" ht="63.75" x14ac:dyDescent="0.25">
      <c r="A180" s="258"/>
      <c r="B180" s="279" t="s">
        <v>4718</v>
      </c>
      <c r="C180" s="279"/>
      <c r="D180" s="137" t="s">
        <v>7879</v>
      </c>
      <c r="E180" s="292">
        <v>41780</v>
      </c>
      <c r="F180" s="292"/>
      <c r="G180" s="279" t="s">
        <v>4716</v>
      </c>
      <c r="H180" s="279"/>
      <c r="I180" s="279"/>
      <c r="J180" s="279"/>
      <c r="K180" s="294"/>
      <c r="L180" s="258" t="s">
        <v>1731</v>
      </c>
      <c r="M180" s="294"/>
      <c r="N180" s="294"/>
    </row>
    <row r="181" spans="1:14" s="114" customFormat="1" ht="63.75" x14ac:dyDescent="0.25">
      <c r="A181" s="258"/>
      <c r="B181" s="279" t="s">
        <v>4718</v>
      </c>
      <c r="C181" s="279"/>
      <c r="D181" s="137" t="s">
        <v>7879</v>
      </c>
      <c r="E181" s="292">
        <v>41780</v>
      </c>
      <c r="F181" s="292"/>
      <c r="G181" s="279" t="s">
        <v>4716</v>
      </c>
      <c r="H181" s="279"/>
      <c r="I181" s="279"/>
      <c r="J181" s="279"/>
      <c r="K181" s="294"/>
      <c r="L181" s="258" t="s">
        <v>1731</v>
      </c>
      <c r="M181" s="294"/>
      <c r="N181" s="294"/>
    </row>
    <row r="182" spans="1:14" s="114" customFormat="1" ht="63.75" x14ac:dyDescent="0.25">
      <c r="A182" s="258"/>
      <c r="B182" s="279" t="s">
        <v>4718</v>
      </c>
      <c r="C182" s="279"/>
      <c r="D182" s="137" t="s">
        <v>7879</v>
      </c>
      <c r="E182" s="292">
        <v>41780</v>
      </c>
      <c r="F182" s="292"/>
      <c r="G182" s="279" t="s">
        <v>4716</v>
      </c>
      <c r="H182" s="279"/>
      <c r="I182" s="279"/>
      <c r="J182" s="279"/>
      <c r="K182" s="294"/>
      <c r="L182" s="258" t="s">
        <v>1731</v>
      </c>
      <c r="M182" s="294"/>
      <c r="N182" s="294"/>
    </row>
    <row r="183" spans="1:14" s="114" customFormat="1" ht="63.75" x14ac:dyDescent="0.25">
      <c r="A183" s="258"/>
      <c r="B183" s="279" t="s">
        <v>4718</v>
      </c>
      <c r="C183" s="279"/>
      <c r="D183" s="137" t="s">
        <v>7879</v>
      </c>
      <c r="E183" s="292">
        <v>41780</v>
      </c>
      <c r="F183" s="292"/>
      <c r="G183" s="279" t="s">
        <v>4716</v>
      </c>
      <c r="H183" s="279"/>
      <c r="I183" s="279"/>
      <c r="J183" s="279"/>
      <c r="K183" s="294"/>
      <c r="L183" s="258" t="s">
        <v>1731</v>
      </c>
      <c r="M183" s="294"/>
      <c r="N183" s="294"/>
    </row>
    <row r="184" spans="1:14" s="114" customFormat="1" ht="63.75" x14ac:dyDescent="0.25">
      <c r="A184" s="258"/>
      <c r="B184" s="279" t="s">
        <v>4718</v>
      </c>
      <c r="C184" s="279"/>
      <c r="D184" s="137" t="s">
        <v>7879</v>
      </c>
      <c r="E184" s="292">
        <v>41780</v>
      </c>
      <c r="F184" s="292"/>
      <c r="G184" s="279" t="s">
        <v>4716</v>
      </c>
      <c r="H184" s="279"/>
      <c r="I184" s="279"/>
      <c r="J184" s="279"/>
      <c r="K184" s="294"/>
      <c r="L184" s="258" t="s">
        <v>1731</v>
      </c>
      <c r="M184" s="294"/>
      <c r="N184" s="294"/>
    </row>
    <row r="185" spans="1:14" s="114" customFormat="1" ht="63.75" x14ac:dyDescent="0.25">
      <c r="A185" s="258"/>
      <c r="B185" s="279" t="s">
        <v>4718</v>
      </c>
      <c r="C185" s="279"/>
      <c r="D185" s="137" t="s">
        <v>7879</v>
      </c>
      <c r="E185" s="292">
        <v>41780</v>
      </c>
      <c r="F185" s="292"/>
      <c r="G185" s="279" t="s">
        <v>4716</v>
      </c>
      <c r="H185" s="279"/>
      <c r="I185" s="279"/>
      <c r="J185" s="279"/>
      <c r="K185" s="294"/>
      <c r="L185" s="258" t="s">
        <v>1731</v>
      </c>
      <c r="M185" s="294"/>
      <c r="N185" s="294"/>
    </row>
    <row r="186" spans="1:14" s="114" customFormat="1" ht="63.75" x14ac:dyDescent="0.25">
      <c r="A186" s="258"/>
      <c r="B186" s="279" t="s">
        <v>4720</v>
      </c>
      <c r="C186" s="279"/>
      <c r="D186" s="137" t="s">
        <v>7879</v>
      </c>
      <c r="E186" s="292">
        <v>1843840</v>
      </c>
      <c r="F186" s="292"/>
      <c r="G186" s="279" t="s">
        <v>4721</v>
      </c>
      <c r="H186" s="279"/>
      <c r="I186" s="279"/>
      <c r="J186" s="279"/>
      <c r="K186" s="294"/>
      <c r="L186" s="258" t="s">
        <v>4722</v>
      </c>
      <c r="M186" s="294"/>
      <c r="N186" s="294"/>
    </row>
    <row r="187" spans="1:14" s="114" customFormat="1" ht="63.75" x14ac:dyDescent="0.25">
      <c r="A187" s="258"/>
      <c r="B187" s="279" t="s">
        <v>4723</v>
      </c>
      <c r="C187" s="279"/>
      <c r="D187" s="137" t="s">
        <v>7879</v>
      </c>
      <c r="E187" s="292">
        <v>996000</v>
      </c>
      <c r="F187" s="292"/>
      <c r="G187" s="279" t="s">
        <v>4724</v>
      </c>
      <c r="H187" s="279"/>
      <c r="I187" s="279"/>
      <c r="J187" s="279"/>
      <c r="K187" s="294"/>
      <c r="L187" s="258" t="s">
        <v>50</v>
      </c>
      <c r="M187" s="294"/>
      <c r="N187" s="294"/>
    </row>
    <row r="188" spans="1:14" s="114" customFormat="1" ht="63.75" x14ac:dyDescent="0.25">
      <c r="A188" s="258"/>
      <c r="B188" s="279" t="s">
        <v>4725</v>
      </c>
      <c r="C188" s="279"/>
      <c r="D188" s="137" t="s">
        <v>7879</v>
      </c>
      <c r="E188" s="292">
        <v>304000</v>
      </c>
      <c r="F188" s="292"/>
      <c r="G188" s="279" t="s">
        <v>4726</v>
      </c>
      <c r="H188" s="279"/>
      <c r="I188" s="279"/>
      <c r="J188" s="279"/>
      <c r="K188" s="294"/>
      <c r="L188" s="258" t="s">
        <v>50</v>
      </c>
      <c r="M188" s="294"/>
      <c r="N188" s="294"/>
    </row>
    <row r="189" spans="1:14" s="114" customFormat="1" ht="63.75" x14ac:dyDescent="0.25">
      <c r="A189" s="258"/>
      <c r="B189" s="279" t="s">
        <v>4727</v>
      </c>
      <c r="C189" s="279"/>
      <c r="D189" s="137" t="s">
        <v>7879</v>
      </c>
      <c r="E189" s="292">
        <v>23682</v>
      </c>
      <c r="F189" s="292"/>
      <c r="G189" s="279" t="s">
        <v>4728</v>
      </c>
      <c r="H189" s="279"/>
      <c r="I189" s="279"/>
      <c r="J189" s="279"/>
      <c r="K189" s="294"/>
      <c r="L189" s="258" t="s">
        <v>50</v>
      </c>
      <c r="M189" s="294"/>
      <c r="N189" s="294"/>
    </row>
    <row r="190" spans="1:14" s="114" customFormat="1" ht="63.75" x14ac:dyDescent="0.25">
      <c r="A190" s="258"/>
      <c r="B190" s="279" t="s">
        <v>4727</v>
      </c>
      <c r="C190" s="279"/>
      <c r="D190" s="137" t="s">
        <v>7879</v>
      </c>
      <c r="E190" s="292">
        <v>23682</v>
      </c>
      <c r="F190" s="292"/>
      <c r="G190" s="279" t="s">
        <v>4728</v>
      </c>
      <c r="H190" s="279"/>
      <c r="I190" s="279"/>
      <c r="J190" s="279"/>
      <c r="K190" s="294"/>
      <c r="L190" s="258" t="s">
        <v>50</v>
      </c>
      <c r="M190" s="294"/>
      <c r="N190" s="294"/>
    </row>
    <row r="191" spans="1:14" s="114" customFormat="1" ht="63.75" x14ac:dyDescent="0.25">
      <c r="A191" s="258"/>
      <c r="B191" s="279" t="s">
        <v>4727</v>
      </c>
      <c r="C191" s="279"/>
      <c r="D191" s="137" t="s">
        <v>7879</v>
      </c>
      <c r="E191" s="292">
        <v>23682</v>
      </c>
      <c r="F191" s="292"/>
      <c r="G191" s="279" t="s">
        <v>4728</v>
      </c>
      <c r="H191" s="279"/>
      <c r="I191" s="279"/>
      <c r="J191" s="279"/>
      <c r="K191" s="294"/>
      <c r="L191" s="258" t="s">
        <v>50</v>
      </c>
      <c r="M191" s="294"/>
      <c r="N191" s="294"/>
    </row>
    <row r="192" spans="1:14" s="114" customFormat="1" ht="63.75" x14ac:dyDescent="0.25">
      <c r="A192" s="258"/>
      <c r="B192" s="279" t="s">
        <v>4727</v>
      </c>
      <c r="C192" s="279"/>
      <c r="D192" s="137" t="s">
        <v>7879</v>
      </c>
      <c r="E192" s="292">
        <v>23682</v>
      </c>
      <c r="F192" s="292"/>
      <c r="G192" s="279" t="s">
        <v>4728</v>
      </c>
      <c r="H192" s="279"/>
      <c r="I192" s="279"/>
      <c r="J192" s="279"/>
      <c r="K192" s="294"/>
      <c r="L192" s="258" t="s">
        <v>50</v>
      </c>
      <c r="M192" s="294"/>
      <c r="N192" s="294"/>
    </row>
    <row r="193" spans="1:14" s="114" customFormat="1" ht="63.75" x14ac:dyDescent="0.25">
      <c r="A193" s="258"/>
      <c r="B193" s="279" t="s">
        <v>4727</v>
      </c>
      <c r="C193" s="279"/>
      <c r="D193" s="137" t="s">
        <v>7879</v>
      </c>
      <c r="E193" s="292">
        <v>23682</v>
      </c>
      <c r="F193" s="292"/>
      <c r="G193" s="279" t="s">
        <v>4728</v>
      </c>
      <c r="H193" s="279"/>
      <c r="I193" s="279"/>
      <c r="J193" s="279"/>
      <c r="K193" s="294"/>
      <c r="L193" s="258" t="s">
        <v>50</v>
      </c>
      <c r="M193" s="294"/>
      <c r="N193" s="294"/>
    </row>
    <row r="194" spans="1:14" s="114" customFormat="1" ht="63.75" x14ac:dyDescent="0.25">
      <c r="A194" s="258"/>
      <c r="B194" s="279" t="s">
        <v>4727</v>
      </c>
      <c r="C194" s="279"/>
      <c r="D194" s="137" t="s">
        <v>7879</v>
      </c>
      <c r="E194" s="292">
        <v>23682</v>
      </c>
      <c r="F194" s="292"/>
      <c r="G194" s="279" t="s">
        <v>4728</v>
      </c>
      <c r="H194" s="279"/>
      <c r="I194" s="279"/>
      <c r="J194" s="279"/>
      <c r="K194" s="294"/>
      <c r="L194" s="258" t="s">
        <v>50</v>
      </c>
      <c r="M194" s="294"/>
      <c r="N194" s="294"/>
    </row>
    <row r="195" spans="1:14" s="114" customFormat="1" ht="63.75" x14ac:dyDescent="0.25">
      <c r="A195" s="258"/>
      <c r="B195" s="279" t="s">
        <v>4727</v>
      </c>
      <c r="C195" s="279"/>
      <c r="D195" s="137" t="s">
        <v>7879</v>
      </c>
      <c r="E195" s="292">
        <v>23682</v>
      </c>
      <c r="F195" s="292"/>
      <c r="G195" s="279" t="s">
        <v>4728</v>
      </c>
      <c r="H195" s="279"/>
      <c r="I195" s="279"/>
      <c r="J195" s="279"/>
      <c r="K195" s="294"/>
      <c r="L195" s="258" t="s">
        <v>50</v>
      </c>
      <c r="M195" s="294"/>
      <c r="N195" s="294"/>
    </row>
    <row r="196" spans="1:14" s="114" customFormat="1" ht="63.75" x14ac:dyDescent="0.25">
      <c r="A196" s="258"/>
      <c r="B196" s="279" t="s">
        <v>4727</v>
      </c>
      <c r="C196" s="279"/>
      <c r="D196" s="137" t="s">
        <v>7879</v>
      </c>
      <c r="E196" s="292">
        <v>23682</v>
      </c>
      <c r="F196" s="292"/>
      <c r="G196" s="279" t="s">
        <v>4728</v>
      </c>
      <c r="H196" s="279"/>
      <c r="I196" s="279"/>
      <c r="J196" s="279"/>
      <c r="K196" s="294"/>
      <c r="L196" s="258" t="s">
        <v>50</v>
      </c>
      <c r="M196" s="294"/>
      <c r="N196" s="294"/>
    </row>
    <row r="197" spans="1:14" s="114" customFormat="1" ht="63.75" x14ac:dyDescent="0.25">
      <c r="A197" s="258"/>
      <c r="B197" s="279" t="s">
        <v>4727</v>
      </c>
      <c r="C197" s="279"/>
      <c r="D197" s="137" t="s">
        <v>7879</v>
      </c>
      <c r="E197" s="292">
        <v>23682</v>
      </c>
      <c r="F197" s="292"/>
      <c r="G197" s="279" t="s">
        <v>4728</v>
      </c>
      <c r="H197" s="279"/>
      <c r="I197" s="279"/>
      <c r="J197" s="279"/>
      <c r="K197" s="294"/>
      <c r="L197" s="258" t="s">
        <v>50</v>
      </c>
      <c r="M197" s="294"/>
      <c r="N197" s="294"/>
    </row>
    <row r="198" spans="1:14" s="114" customFormat="1" ht="63.75" x14ac:dyDescent="0.25">
      <c r="A198" s="258"/>
      <c r="B198" s="279" t="s">
        <v>4727</v>
      </c>
      <c r="C198" s="279"/>
      <c r="D198" s="137" t="s">
        <v>7879</v>
      </c>
      <c r="E198" s="292">
        <v>23682</v>
      </c>
      <c r="F198" s="292"/>
      <c r="G198" s="279" t="s">
        <v>4728</v>
      </c>
      <c r="H198" s="279"/>
      <c r="I198" s="279"/>
      <c r="J198" s="279"/>
      <c r="K198" s="294"/>
      <c r="L198" s="258" t="s">
        <v>50</v>
      </c>
      <c r="M198" s="294"/>
      <c r="N198" s="294"/>
    </row>
    <row r="199" spans="1:14" s="114" customFormat="1" ht="63.75" x14ac:dyDescent="0.25">
      <c r="A199" s="258"/>
      <c r="B199" s="279" t="s">
        <v>4727</v>
      </c>
      <c r="C199" s="279"/>
      <c r="D199" s="137" t="s">
        <v>7879</v>
      </c>
      <c r="E199" s="292">
        <v>23682</v>
      </c>
      <c r="F199" s="292"/>
      <c r="G199" s="279" t="s">
        <v>4728</v>
      </c>
      <c r="H199" s="279"/>
      <c r="I199" s="279"/>
      <c r="J199" s="279"/>
      <c r="K199" s="294"/>
      <c r="L199" s="258" t="s">
        <v>50</v>
      </c>
      <c r="M199" s="294"/>
      <c r="N199" s="294"/>
    </row>
    <row r="200" spans="1:14" s="114" customFormat="1" ht="63.75" x14ac:dyDescent="0.25">
      <c r="A200" s="258"/>
      <c r="B200" s="279" t="s">
        <v>4727</v>
      </c>
      <c r="C200" s="279"/>
      <c r="D200" s="137" t="s">
        <v>7879</v>
      </c>
      <c r="E200" s="292">
        <v>23682</v>
      </c>
      <c r="F200" s="292"/>
      <c r="G200" s="279" t="s">
        <v>4728</v>
      </c>
      <c r="H200" s="279"/>
      <c r="I200" s="279"/>
      <c r="J200" s="279"/>
      <c r="K200" s="294"/>
      <c r="L200" s="258" t="s">
        <v>50</v>
      </c>
      <c r="M200" s="294"/>
      <c r="N200" s="294"/>
    </row>
    <row r="201" spans="1:14" s="114" customFormat="1" ht="63.75" x14ac:dyDescent="0.25">
      <c r="A201" s="258"/>
      <c r="B201" s="279" t="s">
        <v>4727</v>
      </c>
      <c r="C201" s="279"/>
      <c r="D201" s="137" t="s">
        <v>7879</v>
      </c>
      <c r="E201" s="292">
        <v>23682</v>
      </c>
      <c r="F201" s="292"/>
      <c r="G201" s="279" t="s">
        <v>4728</v>
      </c>
      <c r="H201" s="279"/>
      <c r="I201" s="279"/>
      <c r="J201" s="279"/>
      <c r="K201" s="294"/>
      <c r="L201" s="258" t="s">
        <v>50</v>
      </c>
      <c r="M201" s="294"/>
      <c r="N201" s="294"/>
    </row>
    <row r="202" spans="1:14" s="114" customFormat="1" ht="63.75" x14ac:dyDescent="0.25">
      <c r="A202" s="258"/>
      <c r="B202" s="279" t="s">
        <v>4727</v>
      </c>
      <c r="C202" s="279"/>
      <c r="D202" s="137" t="s">
        <v>7879</v>
      </c>
      <c r="E202" s="292">
        <v>23682</v>
      </c>
      <c r="F202" s="292"/>
      <c r="G202" s="279" t="s">
        <v>4728</v>
      </c>
      <c r="H202" s="279"/>
      <c r="I202" s="279"/>
      <c r="J202" s="279"/>
      <c r="K202" s="294"/>
      <c r="L202" s="258" t="s">
        <v>50</v>
      </c>
      <c r="M202" s="294"/>
      <c r="N202" s="294"/>
    </row>
    <row r="203" spans="1:14" s="114" customFormat="1" ht="63.75" x14ac:dyDescent="0.25">
      <c r="A203" s="258"/>
      <c r="B203" s="279" t="s">
        <v>4727</v>
      </c>
      <c r="C203" s="279"/>
      <c r="D203" s="137" t="s">
        <v>7879</v>
      </c>
      <c r="E203" s="292">
        <v>23682</v>
      </c>
      <c r="F203" s="292"/>
      <c r="G203" s="279" t="s">
        <v>4728</v>
      </c>
      <c r="H203" s="279"/>
      <c r="I203" s="279"/>
      <c r="J203" s="279"/>
      <c r="K203" s="294"/>
      <c r="L203" s="258" t="s">
        <v>50</v>
      </c>
      <c r="M203" s="294"/>
      <c r="N203" s="294"/>
    </row>
    <row r="204" spans="1:14" s="114" customFormat="1" ht="63.75" x14ac:dyDescent="0.25">
      <c r="A204" s="258"/>
      <c r="B204" s="279" t="s">
        <v>4729</v>
      </c>
      <c r="C204" s="279"/>
      <c r="D204" s="137" t="s">
        <v>7879</v>
      </c>
      <c r="E204" s="292">
        <v>23682</v>
      </c>
      <c r="F204" s="292"/>
      <c r="G204" s="279" t="s">
        <v>4728</v>
      </c>
      <c r="H204" s="279"/>
      <c r="I204" s="279"/>
      <c r="J204" s="279"/>
      <c r="K204" s="294"/>
      <c r="L204" s="258" t="s">
        <v>50</v>
      </c>
      <c r="M204" s="294"/>
      <c r="N204" s="294"/>
    </row>
    <row r="205" spans="1:14" s="114" customFormat="1" ht="63.75" x14ac:dyDescent="0.25">
      <c r="A205" s="258"/>
      <c r="B205" s="279" t="s">
        <v>4729</v>
      </c>
      <c r="C205" s="279"/>
      <c r="D205" s="137" t="s">
        <v>7879</v>
      </c>
      <c r="E205" s="292">
        <v>23682</v>
      </c>
      <c r="F205" s="292"/>
      <c r="G205" s="279" t="s">
        <v>4728</v>
      </c>
      <c r="H205" s="279"/>
      <c r="I205" s="279"/>
      <c r="J205" s="279"/>
      <c r="K205" s="294"/>
      <c r="L205" s="258" t="s">
        <v>50</v>
      </c>
      <c r="M205" s="294"/>
      <c r="N205" s="294"/>
    </row>
    <row r="206" spans="1:14" s="114" customFormat="1" ht="63.75" x14ac:dyDescent="0.25">
      <c r="A206" s="258"/>
      <c r="B206" s="279" t="s">
        <v>4729</v>
      </c>
      <c r="C206" s="279"/>
      <c r="D206" s="137" t="s">
        <v>7879</v>
      </c>
      <c r="E206" s="292">
        <v>23682</v>
      </c>
      <c r="F206" s="292"/>
      <c r="G206" s="279" t="s">
        <v>4728</v>
      </c>
      <c r="H206" s="279"/>
      <c r="I206" s="279"/>
      <c r="J206" s="279"/>
      <c r="K206" s="294"/>
      <c r="L206" s="258" t="s">
        <v>50</v>
      </c>
      <c r="M206" s="294"/>
      <c r="N206" s="294"/>
    </row>
    <row r="207" spans="1:14" s="114" customFormat="1" ht="63.75" x14ac:dyDescent="0.25">
      <c r="A207" s="258"/>
      <c r="B207" s="279" t="s">
        <v>4729</v>
      </c>
      <c r="C207" s="279"/>
      <c r="D207" s="137" t="s">
        <v>7879</v>
      </c>
      <c r="E207" s="292">
        <v>23682</v>
      </c>
      <c r="F207" s="292"/>
      <c r="G207" s="279" t="s">
        <v>4728</v>
      </c>
      <c r="H207" s="279"/>
      <c r="I207" s="279"/>
      <c r="J207" s="279"/>
      <c r="K207" s="294"/>
      <c r="L207" s="258" t="s">
        <v>50</v>
      </c>
      <c r="M207" s="294"/>
      <c r="N207" s="294"/>
    </row>
    <row r="208" spans="1:14" s="114" customFormat="1" ht="63.75" x14ac:dyDescent="0.25">
      <c r="A208" s="258"/>
      <c r="B208" s="279" t="s">
        <v>4729</v>
      </c>
      <c r="C208" s="279"/>
      <c r="D208" s="137" t="s">
        <v>7879</v>
      </c>
      <c r="E208" s="292">
        <v>23682</v>
      </c>
      <c r="F208" s="292"/>
      <c r="G208" s="279" t="s">
        <v>4728</v>
      </c>
      <c r="H208" s="279"/>
      <c r="I208" s="279"/>
      <c r="J208" s="279"/>
      <c r="K208" s="294"/>
      <c r="L208" s="258" t="s">
        <v>50</v>
      </c>
      <c r="M208" s="294"/>
      <c r="N208" s="294"/>
    </row>
    <row r="209" spans="1:14" s="114" customFormat="1" ht="63.75" x14ac:dyDescent="0.25">
      <c r="A209" s="258"/>
      <c r="B209" s="279" t="s">
        <v>4729</v>
      </c>
      <c r="C209" s="279"/>
      <c r="D209" s="137" t="s">
        <v>7879</v>
      </c>
      <c r="E209" s="292">
        <v>23682</v>
      </c>
      <c r="F209" s="292"/>
      <c r="G209" s="279" t="s">
        <v>4728</v>
      </c>
      <c r="H209" s="279"/>
      <c r="I209" s="279"/>
      <c r="J209" s="279"/>
      <c r="K209" s="294"/>
      <c r="L209" s="258" t="s">
        <v>50</v>
      </c>
      <c r="M209" s="294"/>
      <c r="N209" s="294"/>
    </row>
    <row r="210" spans="1:14" s="114" customFormat="1" ht="63.75" x14ac:dyDescent="0.25">
      <c r="A210" s="258"/>
      <c r="B210" s="279" t="s">
        <v>4729</v>
      </c>
      <c r="C210" s="279"/>
      <c r="D210" s="137" t="s">
        <v>7879</v>
      </c>
      <c r="E210" s="292">
        <v>23682</v>
      </c>
      <c r="F210" s="292"/>
      <c r="G210" s="279" t="s">
        <v>4728</v>
      </c>
      <c r="H210" s="279"/>
      <c r="I210" s="279"/>
      <c r="J210" s="279"/>
      <c r="K210" s="294"/>
      <c r="L210" s="258" t="s">
        <v>50</v>
      </c>
      <c r="M210" s="294"/>
      <c r="N210" s="294"/>
    </row>
    <row r="211" spans="1:14" s="114" customFormat="1" ht="63.75" x14ac:dyDescent="0.25">
      <c r="A211" s="258"/>
      <c r="B211" s="279" t="s">
        <v>4729</v>
      </c>
      <c r="C211" s="279"/>
      <c r="D211" s="137" t="s">
        <v>7879</v>
      </c>
      <c r="E211" s="292">
        <v>23682</v>
      </c>
      <c r="F211" s="292"/>
      <c r="G211" s="279" t="s">
        <v>4728</v>
      </c>
      <c r="H211" s="279"/>
      <c r="I211" s="279"/>
      <c r="J211" s="279"/>
      <c r="K211" s="294"/>
      <c r="L211" s="258" t="s">
        <v>50</v>
      </c>
      <c r="M211" s="294"/>
      <c r="N211" s="294"/>
    </row>
    <row r="212" spans="1:14" s="114" customFormat="1" ht="63.75" x14ac:dyDescent="0.25">
      <c r="A212" s="258"/>
      <c r="B212" s="279" t="s">
        <v>4729</v>
      </c>
      <c r="C212" s="279"/>
      <c r="D212" s="137" t="s">
        <v>7879</v>
      </c>
      <c r="E212" s="292">
        <v>23682</v>
      </c>
      <c r="F212" s="292"/>
      <c r="G212" s="279" t="s">
        <v>4728</v>
      </c>
      <c r="H212" s="279"/>
      <c r="I212" s="279"/>
      <c r="J212" s="279"/>
      <c r="K212" s="294"/>
      <c r="L212" s="258" t="s">
        <v>50</v>
      </c>
      <c r="M212" s="294"/>
      <c r="N212" s="294"/>
    </row>
    <row r="213" spans="1:14" s="114" customFormat="1" ht="63.75" x14ac:dyDescent="0.25">
      <c r="A213" s="258"/>
      <c r="B213" s="279" t="s">
        <v>4729</v>
      </c>
      <c r="C213" s="279"/>
      <c r="D213" s="137" t="s">
        <v>7879</v>
      </c>
      <c r="E213" s="292">
        <v>23682</v>
      </c>
      <c r="F213" s="292"/>
      <c r="G213" s="279" t="s">
        <v>4728</v>
      </c>
      <c r="H213" s="279"/>
      <c r="I213" s="279"/>
      <c r="J213" s="279"/>
      <c r="K213" s="294"/>
      <c r="L213" s="258" t="s">
        <v>50</v>
      </c>
      <c r="M213" s="294"/>
      <c r="N213" s="294"/>
    </row>
    <row r="214" spans="1:14" s="114" customFormat="1" ht="63.75" x14ac:dyDescent="0.25">
      <c r="A214" s="258"/>
      <c r="B214" s="279" t="s">
        <v>4729</v>
      </c>
      <c r="C214" s="279"/>
      <c r="D214" s="137" t="s">
        <v>7879</v>
      </c>
      <c r="E214" s="292">
        <v>23682</v>
      </c>
      <c r="F214" s="292"/>
      <c r="G214" s="279" t="s">
        <v>4728</v>
      </c>
      <c r="H214" s="279"/>
      <c r="I214" s="279"/>
      <c r="J214" s="279"/>
      <c r="K214" s="294"/>
      <c r="L214" s="258" t="s">
        <v>50</v>
      </c>
      <c r="M214" s="294"/>
      <c r="N214" s="294"/>
    </row>
    <row r="215" spans="1:14" s="114" customFormat="1" ht="63.75" x14ac:dyDescent="0.25">
      <c r="A215" s="258"/>
      <c r="B215" s="279" t="s">
        <v>4729</v>
      </c>
      <c r="C215" s="279"/>
      <c r="D215" s="137" t="s">
        <v>7879</v>
      </c>
      <c r="E215" s="292">
        <v>23682</v>
      </c>
      <c r="F215" s="292"/>
      <c r="G215" s="279" t="s">
        <v>4728</v>
      </c>
      <c r="H215" s="279"/>
      <c r="I215" s="279"/>
      <c r="J215" s="279"/>
      <c r="K215" s="294"/>
      <c r="L215" s="258" t="s">
        <v>50</v>
      </c>
      <c r="M215" s="294"/>
      <c r="N215" s="294"/>
    </row>
    <row r="216" spans="1:14" s="114" customFormat="1" ht="63.75" x14ac:dyDescent="0.25">
      <c r="A216" s="258"/>
      <c r="B216" s="279" t="s">
        <v>4729</v>
      </c>
      <c r="C216" s="279"/>
      <c r="D216" s="137" t="s">
        <v>7879</v>
      </c>
      <c r="E216" s="292">
        <v>23682</v>
      </c>
      <c r="F216" s="292"/>
      <c r="G216" s="279" t="s">
        <v>4728</v>
      </c>
      <c r="H216" s="279"/>
      <c r="I216" s="279"/>
      <c r="J216" s="279"/>
      <c r="K216" s="294"/>
      <c r="L216" s="258" t="s">
        <v>50</v>
      </c>
      <c r="M216" s="294"/>
      <c r="N216" s="294"/>
    </row>
    <row r="217" spans="1:14" s="114" customFormat="1" ht="63.75" x14ac:dyDescent="0.25">
      <c r="A217" s="258"/>
      <c r="B217" s="279" t="s">
        <v>4729</v>
      </c>
      <c r="C217" s="279"/>
      <c r="D217" s="137" t="s">
        <v>7879</v>
      </c>
      <c r="E217" s="292">
        <v>23682</v>
      </c>
      <c r="F217" s="292"/>
      <c r="G217" s="279" t="s">
        <v>4728</v>
      </c>
      <c r="H217" s="279"/>
      <c r="I217" s="279"/>
      <c r="J217" s="279"/>
      <c r="K217" s="294"/>
      <c r="L217" s="258" t="s">
        <v>50</v>
      </c>
      <c r="M217" s="294"/>
      <c r="N217" s="294"/>
    </row>
    <row r="218" spans="1:14" s="114" customFormat="1" ht="63.75" x14ac:dyDescent="0.25">
      <c r="A218" s="258"/>
      <c r="B218" s="279" t="s">
        <v>4729</v>
      </c>
      <c r="C218" s="279"/>
      <c r="D218" s="137" t="s">
        <v>7879</v>
      </c>
      <c r="E218" s="292">
        <v>23682</v>
      </c>
      <c r="F218" s="292"/>
      <c r="G218" s="279" t="s">
        <v>4728</v>
      </c>
      <c r="H218" s="279"/>
      <c r="I218" s="279"/>
      <c r="J218" s="279"/>
      <c r="K218" s="294"/>
      <c r="L218" s="258" t="s">
        <v>50</v>
      </c>
      <c r="M218" s="294"/>
      <c r="N218" s="294"/>
    </row>
    <row r="219" spans="1:14" s="114" customFormat="1" ht="63.75" x14ac:dyDescent="0.25">
      <c r="A219" s="258"/>
      <c r="B219" s="279" t="s">
        <v>4730</v>
      </c>
      <c r="C219" s="279"/>
      <c r="D219" s="137" t="s">
        <v>7879</v>
      </c>
      <c r="E219" s="292">
        <v>4982</v>
      </c>
      <c r="F219" s="292"/>
      <c r="G219" s="279" t="s">
        <v>4728</v>
      </c>
      <c r="H219" s="279"/>
      <c r="I219" s="279"/>
      <c r="J219" s="279"/>
      <c r="K219" s="294"/>
      <c r="L219" s="258" t="s">
        <v>50</v>
      </c>
      <c r="M219" s="294"/>
      <c r="N219" s="294"/>
    </row>
    <row r="220" spans="1:14" s="114" customFormat="1" ht="63.75" x14ac:dyDescent="0.25">
      <c r="A220" s="258"/>
      <c r="B220" s="279" t="s">
        <v>4730</v>
      </c>
      <c r="C220" s="279"/>
      <c r="D220" s="137" t="s">
        <v>7879</v>
      </c>
      <c r="E220" s="292">
        <v>4982</v>
      </c>
      <c r="F220" s="292"/>
      <c r="G220" s="279" t="s">
        <v>4728</v>
      </c>
      <c r="H220" s="279"/>
      <c r="I220" s="279"/>
      <c r="J220" s="279"/>
      <c r="K220" s="294"/>
      <c r="L220" s="258" t="s">
        <v>50</v>
      </c>
      <c r="M220" s="294"/>
      <c r="N220" s="294"/>
    </row>
    <row r="221" spans="1:14" s="114" customFormat="1" ht="63.75" x14ac:dyDescent="0.25">
      <c r="A221" s="258"/>
      <c r="B221" s="279" t="s">
        <v>4730</v>
      </c>
      <c r="C221" s="279"/>
      <c r="D221" s="137" t="s">
        <v>7879</v>
      </c>
      <c r="E221" s="292">
        <v>4982</v>
      </c>
      <c r="F221" s="292"/>
      <c r="G221" s="279" t="s">
        <v>4728</v>
      </c>
      <c r="H221" s="279"/>
      <c r="I221" s="279"/>
      <c r="J221" s="279"/>
      <c r="K221" s="294"/>
      <c r="L221" s="258" t="s">
        <v>50</v>
      </c>
      <c r="M221" s="294"/>
      <c r="N221" s="294"/>
    </row>
    <row r="222" spans="1:14" s="114" customFormat="1" ht="63.75" x14ac:dyDescent="0.25">
      <c r="A222" s="258"/>
      <c r="B222" s="279" t="s">
        <v>4731</v>
      </c>
      <c r="C222" s="279"/>
      <c r="D222" s="137" t="s">
        <v>7879</v>
      </c>
      <c r="E222" s="292">
        <v>4982</v>
      </c>
      <c r="F222" s="292"/>
      <c r="G222" s="279" t="s">
        <v>4728</v>
      </c>
      <c r="H222" s="279"/>
      <c r="I222" s="279"/>
      <c r="J222" s="279"/>
      <c r="K222" s="294"/>
      <c r="L222" s="258" t="s">
        <v>50</v>
      </c>
      <c r="M222" s="294"/>
      <c r="N222" s="294"/>
    </row>
    <row r="223" spans="1:14" s="114" customFormat="1" ht="63.75" x14ac:dyDescent="0.25">
      <c r="A223" s="258"/>
      <c r="B223" s="279" t="s">
        <v>4731</v>
      </c>
      <c r="C223" s="279"/>
      <c r="D223" s="137" t="s">
        <v>7879</v>
      </c>
      <c r="E223" s="292">
        <v>4982</v>
      </c>
      <c r="F223" s="292"/>
      <c r="G223" s="279" t="s">
        <v>4728</v>
      </c>
      <c r="H223" s="279"/>
      <c r="I223" s="279"/>
      <c r="J223" s="279"/>
      <c r="K223" s="294"/>
      <c r="L223" s="258" t="s">
        <v>50</v>
      </c>
      <c r="M223" s="294"/>
      <c r="N223" s="294"/>
    </row>
    <row r="224" spans="1:14" s="114" customFormat="1" ht="63.75" x14ac:dyDescent="0.25">
      <c r="A224" s="258"/>
      <c r="B224" s="279" t="s">
        <v>4731</v>
      </c>
      <c r="C224" s="279"/>
      <c r="D224" s="137" t="s">
        <v>7879</v>
      </c>
      <c r="E224" s="292">
        <v>4982</v>
      </c>
      <c r="F224" s="292"/>
      <c r="G224" s="279" t="s">
        <v>4728</v>
      </c>
      <c r="H224" s="279"/>
      <c r="I224" s="279"/>
      <c r="J224" s="279"/>
      <c r="K224" s="294"/>
      <c r="L224" s="258" t="s">
        <v>50</v>
      </c>
      <c r="M224" s="294"/>
      <c r="N224" s="294"/>
    </row>
    <row r="225" spans="1:14" s="114" customFormat="1" ht="63.75" x14ac:dyDescent="0.25">
      <c r="A225" s="258"/>
      <c r="B225" s="279" t="s">
        <v>4731</v>
      </c>
      <c r="C225" s="279"/>
      <c r="D225" s="137" t="s">
        <v>7879</v>
      </c>
      <c r="E225" s="292">
        <v>4982</v>
      </c>
      <c r="F225" s="292"/>
      <c r="G225" s="279" t="s">
        <v>4728</v>
      </c>
      <c r="H225" s="279"/>
      <c r="I225" s="279"/>
      <c r="J225" s="279"/>
      <c r="K225" s="294"/>
      <c r="L225" s="258" t="s">
        <v>50</v>
      </c>
      <c r="M225" s="294"/>
      <c r="N225" s="294"/>
    </row>
    <row r="226" spans="1:14" s="114" customFormat="1" ht="63.75" x14ac:dyDescent="0.25">
      <c r="A226" s="258"/>
      <c r="B226" s="279" t="s">
        <v>4731</v>
      </c>
      <c r="C226" s="279"/>
      <c r="D226" s="137" t="s">
        <v>7879</v>
      </c>
      <c r="E226" s="292">
        <v>4982</v>
      </c>
      <c r="F226" s="292"/>
      <c r="G226" s="279" t="s">
        <v>4728</v>
      </c>
      <c r="H226" s="279"/>
      <c r="I226" s="279"/>
      <c r="J226" s="279"/>
      <c r="K226" s="294"/>
      <c r="L226" s="258" t="s">
        <v>50</v>
      </c>
      <c r="M226" s="294"/>
      <c r="N226" s="294"/>
    </row>
    <row r="227" spans="1:14" s="114" customFormat="1" ht="63.75" x14ac:dyDescent="0.25">
      <c r="A227" s="258"/>
      <c r="B227" s="279" t="s">
        <v>4731</v>
      </c>
      <c r="C227" s="279"/>
      <c r="D227" s="137" t="s">
        <v>7879</v>
      </c>
      <c r="E227" s="292">
        <v>4982</v>
      </c>
      <c r="F227" s="292"/>
      <c r="G227" s="279" t="s">
        <v>4728</v>
      </c>
      <c r="H227" s="279"/>
      <c r="I227" s="279"/>
      <c r="J227" s="279"/>
      <c r="K227" s="294"/>
      <c r="L227" s="258" t="s">
        <v>50</v>
      </c>
      <c r="M227" s="294"/>
      <c r="N227" s="294"/>
    </row>
    <row r="228" spans="1:14" s="114" customFormat="1" ht="63.75" x14ac:dyDescent="0.25">
      <c r="A228" s="258"/>
      <c r="B228" s="279" t="s">
        <v>4731</v>
      </c>
      <c r="C228" s="279"/>
      <c r="D228" s="137" t="s">
        <v>7879</v>
      </c>
      <c r="E228" s="292">
        <v>4982</v>
      </c>
      <c r="F228" s="292"/>
      <c r="G228" s="279" t="s">
        <v>4728</v>
      </c>
      <c r="H228" s="279"/>
      <c r="I228" s="279"/>
      <c r="J228" s="279"/>
      <c r="K228" s="294"/>
      <c r="L228" s="258" t="s">
        <v>50</v>
      </c>
      <c r="M228" s="294"/>
      <c r="N228" s="294"/>
    </row>
    <row r="229" spans="1:14" s="114" customFormat="1" ht="63.75" x14ac:dyDescent="0.25">
      <c r="A229" s="258"/>
      <c r="B229" s="279" t="s">
        <v>4731</v>
      </c>
      <c r="C229" s="279"/>
      <c r="D229" s="137" t="s">
        <v>7879</v>
      </c>
      <c r="E229" s="292">
        <v>4982</v>
      </c>
      <c r="F229" s="292"/>
      <c r="G229" s="279" t="s">
        <v>4728</v>
      </c>
      <c r="H229" s="279"/>
      <c r="I229" s="279"/>
      <c r="J229" s="279"/>
      <c r="K229" s="294"/>
      <c r="L229" s="258" t="s">
        <v>50</v>
      </c>
      <c r="M229" s="294"/>
      <c r="N229" s="294"/>
    </row>
    <row r="230" spans="1:14" s="114" customFormat="1" ht="63.75" x14ac:dyDescent="0.25">
      <c r="A230" s="258"/>
      <c r="B230" s="279" t="s">
        <v>4731</v>
      </c>
      <c r="C230" s="279"/>
      <c r="D230" s="137" t="s">
        <v>7879</v>
      </c>
      <c r="E230" s="292">
        <v>4982</v>
      </c>
      <c r="F230" s="292"/>
      <c r="G230" s="279" t="s">
        <v>4728</v>
      </c>
      <c r="H230" s="279"/>
      <c r="I230" s="279"/>
      <c r="J230" s="279"/>
      <c r="K230" s="294"/>
      <c r="L230" s="258" t="s">
        <v>50</v>
      </c>
      <c r="M230" s="294"/>
      <c r="N230" s="294"/>
    </row>
    <row r="231" spans="1:14" s="114" customFormat="1" ht="63.75" x14ac:dyDescent="0.25">
      <c r="A231" s="258"/>
      <c r="B231" s="279" t="s">
        <v>4731</v>
      </c>
      <c r="C231" s="279"/>
      <c r="D231" s="137" t="s">
        <v>7879</v>
      </c>
      <c r="E231" s="292">
        <v>4982</v>
      </c>
      <c r="F231" s="292"/>
      <c r="G231" s="279" t="s">
        <v>4728</v>
      </c>
      <c r="H231" s="279"/>
      <c r="I231" s="279"/>
      <c r="J231" s="279"/>
      <c r="K231" s="294"/>
      <c r="L231" s="258" t="s">
        <v>50</v>
      </c>
      <c r="M231" s="294"/>
      <c r="N231" s="294"/>
    </row>
    <row r="232" spans="1:14" s="114" customFormat="1" ht="63.75" x14ac:dyDescent="0.25">
      <c r="A232" s="258"/>
      <c r="B232" s="279" t="s">
        <v>4731</v>
      </c>
      <c r="C232" s="279"/>
      <c r="D232" s="137" t="s">
        <v>7879</v>
      </c>
      <c r="E232" s="292">
        <v>4982</v>
      </c>
      <c r="F232" s="292"/>
      <c r="G232" s="279" t="s">
        <v>4728</v>
      </c>
      <c r="H232" s="279"/>
      <c r="I232" s="279"/>
      <c r="J232" s="279"/>
      <c r="K232" s="294"/>
      <c r="L232" s="258" t="s">
        <v>50</v>
      </c>
      <c r="M232" s="294"/>
      <c r="N232" s="294"/>
    </row>
    <row r="233" spans="1:14" s="114" customFormat="1" ht="63.75" x14ac:dyDescent="0.25">
      <c r="A233" s="258"/>
      <c r="B233" s="279" t="s">
        <v>4731</v>
      </c>
      <c r="C233" s="279"/>
      <c r="D233" s="137" t="s">
        <v>7879</v>
      </c>
      <c r="E233" s="292">
        <v>4982</v>
      </c>
      <c r="F233" s="292"/>
      <c r="G233" s="279" t="s">
        <v>4728</v>
      </c>
      <c r="H233" s="279"/>
      <c r="I233" s="279"/>
      <c r="J233" s="279"/>
      <c r="K233" s="294"/>
      <c r="L233" s="258" t="s">
        <v>50</v>
      </c>
      <c r="M233" s="294"/>
      <c r="N233" s="294"/>
    </row>
    <row r="234" spans="1:14" s="114" customFormat="1" ht="63.75" x14ac:dyDescent="0.25">
      <c r="A234" s="258"/>
      <c r="B234" s="279" t="s">
        <v>4731</v>
      </c>
      <c r="C234" s="279"/>
      <c r="D234" s="137" t="s">
        <v>7879</v>
      </c>
      <c r="E234" s="292">
        <v>4982</v>
      </c>
      <c r="F234" s="292"/>
      <c r="G234" s="279" t="s">
        <v>4728</v>
      </c>
      <c r="H234" s="279"/>
      <c r="I234" s="279"/>
      <c r="J234" s="279"/>
      <c r="K234" s="294"/>
      <c r="L234" s="258" t="s">
        <v>50</v>
      </c>
      <c r="M234" s="294"/>
      <c r="N234" s="294"/>
    </row>
    <row r="235" spans="1:14" s="114" customFormat="1" ht="63.75" x14ac:dyDescent="0.25">
      <c r="A235" s="258"/>
      <c r="B235" s="279" t="s">
        <v>4731</v>
      </c>
      <c r="C235" s="279"/>
      <c r="D235" s="137" t="s">
        <v>7879</v>
      </c>
      <c r="E235" s="292">
        <v>4982</v>
      </c>
      <c r="F235" s="292"/>
      <c r="G235" s="279" t="s">
        <v>4728</v>
      </c>
      <c r="H235" s="279"/>
      <c r="I235" s="279"/>
      <c r="J235" s="279"/>
      <c r="K235" s="294"/>
      <c r="L235" s="258" t="s">
        <v>50</v>
      </c>
      <c r="M235" s="294"/>
      <c r="N235" s="294"/>
    </row>
    <row r="236" spans="1:14" s="114" customFormat="1" ht="63.75" x14ac:dyDescent="0.25">
      <c r="A236" s="258"/>
      <c r="B236" s="279" t="s">
        <v>4732</v>
      </c>
      <c r="C236" s="279"/>
      <c r="D236" s="137" t="s">
        <v>7879</v>
      </c>
      <c r="E236" s="292">
        <v>4982</v>
      </c>
      <c r="F236" s="292"/>
      <c r="G236" s="279" t="s">
        <v>4728</v>
      </c>
      <c r="H236" s="279"/>
      <c r="I236" s="279"/>
      <c r="J236" s="279"/>
      <c r="K236" s="294"/>
      <c r="L236" s="258" t="s">
        <v>50</v>
      </c>
      <c r="M236" s="294"/>
      <c r="N236" s="294"/>
    </row>
    <row r="237" spans="1:14" s="114" customFormat="1" ht="63.75" x14ac:dyDescent="0.25">
      <c r="A237" s="258"/>
      <c r="B237" s="279" t="s">
        <v>4732</v>
      </c>
      <c r="C237" s="279"/>
      <c r="D237" s="137" t="s">
        <v>7879</v>
      </c>
      <c r="E237" s="292">
        <v>4982</v>
      </c>
      <c r="F237" s="292"/>
      <c r="G237" s="279" t="s">
        <v>4728</v>
      </c>
      <c r="H237" s="279"/>
      <c r="I237" s="279"/>
      <c r="J237" s="279"/>
      <c r="K237" s="294"/>
      <c r="L237" s="258" t="s">
        <v>50</v>
      </c>
      <c r="M237" s="294"/>
      <c r="N237" s="294"/>
    </row>
    <row r="238" spans="1:14" s="114" customFormat="1" ht="63.75" x14ac:dyDescent="0.25">
      <c r="A238" s="258"/>
      <c r="B238" s="279" t="s">
        <v>4732</v>
      </c>
      <c r="C238" s="279"/>
      <c r="D238" s="137" t="s">
        <v>7879</v>
      </c>
      <c r="E238" s="292">
        <v>4982</v>
      </c>
      <c r="F238" s="292"/>
      <c r="G238" s="279" t="s">
        <v>4728</v>
      </c>
      <c r="H238" s="279"/>
      <c r="I238" s="279"/>
      <c r="J238" s="279"/>
      <c r="K238" s="294"/>
      <c r="L238" s="258" t="s">
        <v>50</v>
      </c>
      <c r="M238" s="294"/>
      <c r="N238" s="294"/>
    </row>
    <row r="239" spans="1:14" s="114" customFormat="1" ht="63.75" x14ac:dyDescent="0.25">
      <c r="A239" s="258"/>
      <c r="B239" s="279" t="s">
        <v>4732</v>
      </c>
      <c r="C239" s="279"/>
      <c r="D239" s="137" t="s">
        <v>7879</v>
      </c>
      <c r="E239" s="292">
        <v>4982</v>
      </c>
      <c r="F239" s="292"/>
      <c r="G239" s="279" t="s">
        <v>4728</v>
      </c>
      <c r="H239" s="279"/>
      <c r="I239" s="279"/>
      <c r="J239" s="279"/>
      <c r="K239" s="294"/>
      <c r="L239" s="258" t="s">
        <v>50</v>
      </c>
      <c r="M239" s="294"/>
      <c r="N239" s="294"/>
    </row>
    <row r="240" spans="1:14" s="114" customFormat="1" ht="63.75" x14ac:dyDescent="0.25">
      <c r="A240" s="258"/>
      <c r="B240" s="279" t="s">
        <v>4732</v>
      </c>
      <c r="C240" s="279"/>
      <c r="D240" s="137" t="s">
        <v>7879</v>
      </c>
      <c r="E240" s="292">
        <v>4982</v>
      </c>
      <c r="F240" s="292"/>
      <c r="G240" s="279" t="s">
        <v>4728</v>
      </c>
      <c r="H240" s="279"/>
      <c r="I240" s="279"/>
      <c r="J240" s="279"/>
      <c r="K240" s="294"/>
      <c r="L240" s="258" t="s">
        <v>50</v>
      </c>
      <c r="M240" s="294"/>
      <c r="N240" s="294"/>
    </row>
    <row r="241" spans="1:14" s="114" customFormat="1" ht="63.75" x14ac:dyDescent="0.25">
      <c r="A241" s="258"/>
      <c r="B241" s="279" t="s">
        <v>4732</v>
      </c>
      <c r="C241" s="279"/>
      <c r="D241" s="137" t="s">
        <v>7879</v>
      </c>
      <c r="E241" s="292">
        <v>4982</v>
      </c>
      <c r="F241" s="292"/>
      <c r="G241" s="279" t="s">
        <v>4728</v>
      </c>
      <c r="H241" s="279"/>
      <c r="I241" s="279"/>
      <c r="J241" s="279"/>
      <c r="K241" s="294"/>
      <c r="L241" s="258" t="s">
        <v>50</v>
      </c>
      <c r="M241" s="294"/>
      <c r="N241" s="294"/>
    </row>
    <row r="242" spans="1:14" s="114" customFormat="1" ht="63.75" x14ac:dyDescent="0.25">
      <c r="A242" s="258"/>
      <c r="B242" s="279" t="s">
        <v>4732</v>
      </c>
      <c r="C242" s="279"/>
      <c r="D242" s="137" t="s">
        <v>7879</v>
      </c>
      <c r="E242" s="292">
        <v>4982</v>
      </c>
      <c r="F242" s="292"/>
      <c r="G242" s="279" t="s">
        <v>4728</v>
      </c>
      <c r="H242" s="279"/>
      <c r="I242" s="279"/>
      <c r="J242" s="279"/>
      <c r="K242" s="294"/>
      <c r="L242" s="258" t="s">
        <v>50</v>
      </c>
      <c r="M242" s="294"/>
      <c r="N242" s="294"/>
    </row>
    <row r="243" spans="1:14" s="114" customFormat="1" ht="63.75" x14ac:dyDescent="0.25">
      <c r="A243" s="258"/>
      <c r="B243" s="279" t="s">
        <v>4732</v>
      </c>
      <c r="C243" s="279"/>
      <c r="D243" s="137" t="s">
        <v>7879</v>
      </c>
      <c r="E243" s="292">
        <v>4982</v>
      </c>
      <c r="F243" s="292"/>
      <c r="G243" s="279" t="s">
        <v>4728</v>
      </c>
      <c r="H243" s="279"/>
      <c r="I243" s="279"/>
      <c r="J243" s="279"/>
      <c r="K243" s="294"/>
      <c r="L243" s="258" t="s">
        <v>50</v>
      </c>
      <c r="M243" s="294"/>
      <c r="N243" s="294"/>
    </row>
    <row r="244" spans="1:14" s="114" customFormat="1" ht="63.75" x14ac:dyDescent="0.25">
      <c r="A244" s="258"/>
      <c r="B244" s="279" t="s">
        <v>4732</v>
      </c>
      <c r="C244" s="279"/>
      <c r="D244" s="137" t="s">
        <v>7879</v>
      </c>
      <c r="E244" s="292">
        <v>4982</v>
      </c>
      <c r="F244" s="292"/>
      <c r="G244" s="279" t="s">
        <v>4728</v>
      </c>
      <c r="H244" s="279"/>
      <c r="I244" s="279"/>
      <c r="J244" s="279"/>
      <c r="K244" s="294"/>
      <c r="L244" s="258" t="s">
        <v>50</v>
      </c>
      <c r="M244" s="294"/>
      <c r="N244" s="294"/>
    </row>
    <row r="245" spans="1:14" s="114" customFormat="1" ht="63.75" x14ac:dyDescent="0.25">
      <c r="A245" s="258"/>
      <c r="B245" s="279" t="s">
        <v>4732</v>
      </c>
      <c r="C245" s="279"/>
      <c r="D245" s="137" t="s">
        <v>7879</v>
      </c>
      <c r="E245" s="292">
        <v>4982</v>
      </c>
      <c r="F245" s="292"/>
      <c r="G245" s="279" t="s">
        <v>4728</v>
      </c>
      <c r="H245" s="279"/>
      <c r="I245" s="279"/>
      <c r="J245" s="279"/>
      <c r="K245" s="294"/>
      <c r="L245" s="258" t="s">
        <v>50</v>
      </c>
      <c r="M245" s="294"/>
      <c r="N245" s="294"/>
    </row>
    <row r="246" spans="1:14" s="114" customFormat="1" ht="63.75" x14ac:dyDescent="0.25">
      <c r="A246" s="258"/>
      <c r="B246" s="279" t="s">
        <v>4732</v>
      </c>
      <c r="C246" s="279"/>
      <c r="D246" s="137" t="s">
        <v>7879</v>
      </c>
      <c r="E246" s="292">
        <v>4982</v>
      </c>
      <c r="F246" s="292"/>
      <c r="G246" s="279" t="s">
        <v>4728</v>
      </c>
      <c r="H246" s="279"/>
      <c r="I246" s="279"/>
      <c r="J246" s="279"/>
      <c r="K246" s="294"/>
      <c r="L246" s="258" t="s">
        <v>50</v>
      </c>
      <c r="M246" s="294"/>
      <c r="N246" s="294"/>
    </row>
    <row r="247" spans="1:14" s="114" customFormat="1" ht="63.75" x14ac:dyDescent="0.25">
      <c r="A247" s="258"/>
      <c r="B247" s="279" t="s">
        <v>4732</v>
      </c>
      <c r="C247" s="279"/>
      <c r="D247" s="137" t="s">
        <v>7879</v>
      </c>
      <c r="E247" s="292">
        <v>4982</v>
      </c>
      <c r="F247" s="292"/>
      <c r="G247" s="279" t="s">
        <v>4728</v>
      </c>
      <c r="H247" s="279"/>
      <c r="I247" s="279"/>
      <c r="J247" s="279"/>
      <c r="K247" s="294"/>
      <c r="L247" s="258" t="s">
        <v>50</v>
      </c>
      <c r="M247" s="294"/>
      <c r="N247" s="294"/>
    </row>
    <row r="248" spans="1:14" s="114" customFormat="1" ht="63.75" x14ac:dyDescent="0.25">
      <c r="A248" s="258"/>
      <c r="B248" s="279" t="s">
        <v>4732</v>
      </c>
      <c r="C248" s="279"/>
      <c r="D248" s="137" t="s">
        <v>7879</v>
      </c>
      <c r="E248" s="292">
        <v>4982</v>
      </c>
      <c r="F248" s="292"/>
      <c r="G248" s="279" t="s">
        <v>4728</v>
      </c>
      <c r="H248" s="279"/>
      <c r="I248" s="279"/>
      <c r="J248" s="279"/>
      <c r="K248" s="294"/>
      <c r="L248" s="258" t="s">
        <v>50</v>
      </c>
      <c r="M248" s="294"/>
      <c r="N248" s="294"/>
    </row>
    <row r="249" spans="1:14" s="114" customFormat="1" ht="63.75" x14ac:dyDescent="0.25">
      <c r="A249" s="258"/>
      <c r="B249" s="279" t="s">
        <v>4732</v>
      </c>
      <c r="C249" s="279"/>
      <c r="D249" s="137" t="s">
        <v>7879</v>
      </c>
      <c r="E249" s="292">
        <v>4982</v>
      </c>
      <c r="F249" s="292"/>
      <c r="G249" s="279" t="s">
        <v>4728</v>
      </c>
      <c r="H249" s="279"/>
      <c r="I249" s="279"/>
      <c r="J249" s="279"/>
      <c r="K249" s="294"/>
      <c r="L249" s="258" t="s">
        <v>50</v>
      </c>
      <c r="M249" s="294"/>
      <c r="N249" s="294"/>
    </row>
    <row r="250" spans="1:14" s="114" customFormat="1" ht="63.75" x14ac:dyDescent="0.25">
      <c r="A250" s="258"/>
      <c r="B250" s="279" t="s">
        <v>4732</v>
      </c>
      <c r="C250" s="279"/>
      <c r="D250" s="137" t="s">
        <v>7879</v>
      </c>
      <c r="E250" s="292">
        <v>4982</v>
      </c>
      <c r="F250" s="292"/>
      <c r="G250" s="279" t="s">
        <v>4728</v>
      </c>
      <c r="H250" s="279"/>
      <c r="I250" s="279"/>
      <c r="J250" s="279"/>
      <c r="K250" s="294"/>
      <c r="L250" s="258" t="s">
        <v>50</v>
      </c>
      <c r="M250" s="294"/>
      <c r="N250" s="294"/>
    </row>
    <row r="251" spans="1:14" s="114" customFormat="1" ht="63.75" x14ac:dyDescent="0.25">
      <c r="A251" s="258"/>
      <c r="B251" s="279" t="s">
        <v>4733</v>
      </c>
      <c r="C251" s="279"/>
      <c r="D251" s="137" t="s">
        <v>7879</v>
      </c>
      <c r="E251" s="292">
        <v>4982</v>
      </c>
      <c r="F251" s="292"/>
      <c r="G251" s="279" t="s">
        <v>4728</v>
      </c>
      <c r="H251" s="279"/>
      <c r="I251" s="279"/>
      <c r="J251" s="279"/>
      <c r="K251" s="294"/>
      <c r="L251" s="258" t="s">
        <v>50</v>
      </c>
      <c r="M251" s="294"/>
      <c r="N251" s="294"/>
    </row>
    <row r="252" spans="1:14" s="114" customFormat="1" ht="63.75" x14ac:dyDescent="0.25">
      <c r="A252" s="258"/>
      <c r="B252" s="279" t="s">
        <v>4733</v>
      </c>
      <c r="C252" s="279"/>
      <c r="D252" s="137" t="s">
        <v>7879</v>
      </c>
      <c r="E252" s="292">
        <v>4982</v>
      </c>
      <c r="F252" s="292"/>
      <c r="G252" s="279" t="s">
        <v>4728</v>
      </c>
      <c r="H252" s="279"/>
      <c r="I252" s="279"/>
      <c r="J252" s="279"/>
      <c r="K252" s="294"/>
      <c r="L252" s="258" t="s">
        <v>50</v>
      </c>
      <c r="M252" s="294"/>
      <c r="N252" s="294"/>
    </row>
    <row r="253" spans="1:14" s="114" customFormat="1" ht="63.75" x14ac:dyDescent="0.25">
      <c r="A253" s="258"/>
      <c r="B253" s="279" t="s">
        <v>4733</v>
      </c>
      <c r="C253" s="279"/>
      <c r="D253" s="137" t="s">
        <v>7879</v>
      </c>
      <c r="E253" s="292">
        <v>4982</v>
      </c>
      <c r="F253" s="292"/>
      <c r="G253" s="279" t="s">
        <v>4728</v>
      </c>
      <c r="H253" s="279"/>
      <c r="I253" s="279"/>
      <c r="J253" s="279"/>
      <c r="K253" s="294"/>
      <c r="L253" s="258" t="s">
        <v>50</v>
      </c>
      <c r="M253" s="294"/>
      <c r="N253" s="294"/>
    </row>
    <row r="254" spans="1:14" s="114" customFormat="1" ht="63.75" x14ac:dyDescent="0.25">
      <c r="A254" s="258"/>
      <c r="B254" s="279" t="s">
        <v>4733</v>
      </c>
      <c r="C254" s="279"/>
      <c r="D254" s="137" t="s">
        <v>7879</v>
      </c>
      <c r="E254" s="292">
        <v>4982</v>
      </c>
      <c r="F254" s="292"/>
      <c r="G254" s="279" t="s">
        <v>4728</v>
      </c>
      <c r="H254" s="279"/>
      <c r="I254" s="279"/>
      <c r="J254" s="279"/>
      <c r="K254" s="294"/>
      <c r="L254" s="258" t="s">
        <v>50</v>
      </c>
      <c r="M254" s="294"/>
      <c r="N254" s="294"/>
    </row>
    <row r="255" spans="1:14" s="114" customFormat="1" ht="63.75" x14ac:dyDescent="0.25">
      <c r="A255" s="258"/>
      <c r="B255" s="279" t="s">
        <v>4733</v>
      </c>
      <c r="C255" s="279"/>
      <c r="D255" s="137" t="s">
        <v>7879</v>
      </c>
      <c r="E255" s="292">
        <v>4982</v>
      </c>
      <c r="F255" s="292"/>
      <c r="G255" s="279" t="s">
        <v>4728</v>
      </c>
      <c r="H255" s="279"/>
      <c r="I255" s="279"/>
      <c r="J255" s="279"/>
      <c r="K255" s="294"/>
      <c r="L255" s="258" t="s">
        <v>50</v>
      </c>
      <c r="M255" s="294"/>
      <c r="N255" s="294"/>
    </row>
    <row r="256" spans="1:14" s="114" customFormat="1" ht="63.75" x14ac:dyDescent="0.25">
      <c r="A256" s="258"/>
      <c r="B256" s="279" t="s">
        <v>4733</v>
      </c>
      <c r="C256" s="279"/>
      <c r="D256" s="137" t="s">
        <v>7879</v>
      </c>
      <c r="E256" s="292">
        <v>4982</v>
      </c>
      <c r="F256" s="292"/>
      <c r="G256" s="279" t="s">
        <v>4728</v>
      </c>
      <c r="H256" s="279"/>
      <c r="I256" s="279"/>
      <c r="J256" s="279"/>
      <c r="K256" s="294"/>
      <c r="L256" s="258" t="s">
        <v>50</v>
      </c>
      <c r="M256" s="294"/>
      <c r="N256" s="294"/>
    </row>
    <row r="257" spans="1:14" s="114" customFormat="1" ht="63.75" x14ac:dyDescent="0.25">
      <c r="A257" s="258"/>
      <c r="B257" s="279" t="s">
        <v>4733</v>
      </c>
      <c r="C257" s="279"/>
      <c r="D257" s="137" t="s">
        <v>7879</v>
      </c>
      <c r="E257" s="292">
        <v>4982</v>
      </c>
      <c r="F257" s="292"/>
      <c r="G257" s="279" t="s">
        <v>4728</v>
      </c>
      <c r="H257" s="279"/>
      <c r="I257" s="279"/>
      <c r="J257" s="279"/>
      <c r="K257" s="294"/>
      <c r="L257" s="258" t="s">
        <v>50</v>
      </c>
      <c r="M257" s="294"/>
      <c r="N257" s="294"/>
    </row>
    <row r="258" spans="1:14" s="114" customFormat="1" ht="63.75" x14ac:dyDescent="0.25">
      <c r="A258" s="258"/>
      <c r="B258" s="279" t="s">
        <v>4733</v>
      </c>
      <c r="C258" s="279"/>
      <c r="D258" s="137" t="s">
        <v>7879</v>
      </c>
      <c r="E258" s="292">
        <v>4982</v>
      </c>
      <c r="F258" s="292"/>
      <c r="G258" s="279" t="s">
        <v>4728</v>
      </c>
      <c r="H258" s="279"/>
      <c r="I258" s="279"/>
      <c r="J258" s="279"/>
      <c r="K258" s="294"/>
      <c r="L258" s="258" t="s">
        <v>50</v>
      </c>
      <c r="M258" s="294"/>
      <c r="N258" s="294"/>
    </row>
    <row r="259" spans="1:14" s="114" customFormat="1" ht="63.75" x14ac:dyDescent="0.25">
      <c r="A259" s="258"/>
      <c r="B259" s="279" t="s">
        <v>4733</v>
      </c>
      <c r="C259" s="279"/>
      <c r="D259" s="137" t="s">
        <v>7879</v>
      </c>
      <c r="E259" s="292">
        <v>4982</v>
      </c>
      <c r="F259" s="292"/>
      <c r="G259" s="279" t="s">
        <v>4728</v>
      </c>
      <c r="H259" s="279"/>
      <c r="I259" s="279"/>
      <c r="J259" s="279"/>
      <c r="K259" s="294"/>
      <c r="L259" s="258" t="s">
        <v>50</v>
      </c>
      <c r="M259" s="294"/>
      <c r="N259" s="294"/>
    </row>
    <row r="260" spans="1:14" s="114" customFormat="1" ht="63.75" x14ac:dyDescent="0.25">
      <c r="A260" s="258"/>
      <c r="B260" s="279" t="s">
        <v>4733</v>
      </c>
      <c r="C260" s="279"/>
      <c r="D260" s="137" t="s">
        <v>7879</v>
      </c>
      <c r="E260" s="292">
        <v>4982</v>
      </c>
      <c r="F260" s="292"/>
      <c r="G260" s="279" t="s">
        <v>4728</v>
      </c>
      <c r="H260" s="279"/>
      <c r="I260" s="279"/>
      <c r="J260" s="279"/>
      <c r="K260" s="294"/>
      <c r="L260" s="258" t="s">
        <v>50</v>
      </c>
      <c r="M260" s="294"/>
      <c r="N260" s="294"/>
    </row>
    <row r="261" spans="1:14" s="114" customFormat="1" ht="63.75" x14ac:dyDescent="0.25">
      <c r="A261" s="258"/>
      <c r="B261" s="279" t="s">
        <v>4733</v>
      </c>
      <c r="C261" s="279"/>
      <c r="D261" s="137" t="s">
        <v>7879</v>
      </c>
      <c r="E261" s="292">
        <v>4982</v>
      </c>
      <c r="F261" s="292"/>
      <c r="G261" s="279" t="s">
        <v>4728</v>
      </c>
      <c r="H261" s="279"/>
      <c r="I261" s="279"/>
      <c r="J261" s="279"/>
      <c r="K261" s="294"/>
      <c r="L261" s="258" t="s">
        <v>50</v>
      </c>
      <c r="M261" s="294"/>
      <c r="N261" s="294"/>
    </row>
    <row r="262" spans="1:14" s="114" customFormat="1" ht="63.75" x14ac:dyDescent="0.25">
      <c r="A262" s="258"/>
      <c r="B262" s="279" t="s">
        <v>4733</v>
      </c>
      <c r="C262" s="279"/>
      <c r="D262" s="137" t="s">
        <v>7879</v>
      </c>
      <c r="E262" s="292">
        <v>4982</v>
      </c>
      <c r="F262" s="292"/>
      <c r="G262" s="279" t="s">
        <v>4728</v>
      </c>
      <c r="H262" s="279"/>
      <c r="I262" s="279"/>
      <c r="J262" s="279"/>
      <c r="K262" s="294"/>
      <c r="L262" s="258" t="s">
        <v>50</v>
      </c>
      <c r="M262" s="294"/>
      <c r="N262" s="294"/>
    </row>
    <row r="263" spans="1:14" s="114" customFormat="1" ht="63.75" x14ac:dyDescent="0.25">
      <c r="A263" s="258"/>
      <c r="B263" s="279" t="s">
        <v>4733</v>
      </c>
      <c r="C263" s="279"/>
      <c r="D263" s="137" t="s">
        <v>7879</v>
      </c>
      <c r="E263" s="292">
        <v>4982</v>
      </c>
      <c r="F263" s="292"/>
      <c r="G263" s="279" t="s">
        <v>4728</v>
      </c>
      <c r="H263" s="279"/>
      <c r="I263" s="279"/>
      <c r="J263" s="279"/>
      <c r="K263" s="294"/>
      <c r="L263" s="258" t="s">
        <v>50</v>
      </c>
      <c r="M263" s="294"/>
      <c r="N263" s="294"/>
    </row>
    <row r="264" spans="1:14" s="114" customFormat="1" ht="63.75" x14ac:dyDescent="0.25">
      <c r="A264" s="258"/>
      <c r="B264" s="279" t="s">
        <v>4734</v>
      </c>
      <c r="C264" s="279"/>
      <c r="D264" s="137" t="s">
        <v>7879</v>
      </c>
      <c r="E264" s="292">
        <v>4982</v>
      </c>
      <c r="F264" s="292"/>
      <c r="G264" s="279" t="s">
        <v>4728</v>
      </c>
      <c r="H264" s="279"/>
      <c r="I264" s="279"/>
      <c r="J264" s="279"/>
      <c r="K264" s="294"/>
      <c r="L264" s="258" t="s">
        <v>50</v>
      </c>
      <c r="M264" s="294"/>
      <c r="N264" s="294"/>
    </row>
    <row r="265" spans="1:14" s="114" customFormat="1" ht="63.75" x14ac:dyDescent="0.25">
      <c r="A265" s="258"/>
      <c r="B265" s="279" t="s">
        <v>4734</v>
      </c>
      <c r="C265" s="279"/>
      <c r="D265" s="137" t="s">
        <v>7879</v>
      </c>
      <c r="E265" s="292">
        <v>4982</v>
      </c>
      <c r="F265" s="292"/>
      <c r="G265" s="279" t="s">
        <v>4728</v>
      </c>
      <c r="H265" s="279"/>
      <c r="I265" s="279"/>
      <c r="J265" s="279"/>
      <c r="K265" s="294"/>
      <c r="L265" s="258" t="s">
        <v>50</v>
      </c>
      <c r="M265" s="294"/>
      <c r="N265" s="294"/>
    </row>
    <row r="266" spans="1:14" s="114" customFormat="1" ht="63.75" x14ac:dyDescent="0.25">
      <c r="A266" s="258"/>
      <c r="B266" s="279" t="s">
        <v>4731</v>
      </c>
      <c r="C266" s="279"/>
      <c r="D266" s="137" t="s">
        <v>7879</v>
      </c>
      <c r="E266" s="292">
        <v>4982</v>
      </c>
      <c r="F266" s="292"/>
      <c r="G266" s="279" t="s">
        <v>4728</v>
      </c>
      <c r="H266" s="279"/>
      <c r="I266" s="279"/>
      <c r="J266" s="279"/>
      <c r="K266" s="294"/>
      <c r="L266" s="258" t="s">
        <v>50</v>
      </c>
      <c r="M266" s="294"/>
      <c r="N266" s="294"/>
    </row>
    <row r="267" spans="1:14" s="114" customFormat="1" ht="63.75" x14ac:dyDescent="0.25">
      <c r="A267" s="258"/>
      <c r="B267" s="279" t="s">
        <v>4733</v>
      </c>
      <c r="C267" s="279"/>
      <c r="D267" s="137" t="s">
        <v>7879</v>
      </c>
      <c r="E267" s="292">
        <v>4982</v>
      </c>
      <c r="F267" s="292"/>
      <c r="G267" s="279" t="s">
        <v>4728</v>
      </c>
      <c r="H267" s="279"/>
      <c r="I267" s="279"/>
      <c r="J267" s="279"/>
      <c r="K267" s="294"/>
      <c r="L267" s="258" t="s">
        <v>50</v>
      </c>
      <c r="M267" s="294"/>
      <c r="N267" s="294"/>
    </row>
    <row r="268" spans="1:14" s="114" customFormat="1" ht="63.75" x14ac:dyDescent="0.25">
      <c r="A268" s="258"/>
      <c r="B268" s="279" t="s">
        <v>4733</v>
      </c>
      <c r="C268" s="279"/>
      <c r="D268" s="137" t="s">
        <v>7879</v>
      </c>
      <c r="E268" s="292">
        <v>4982</v>
      </c>
      <c r="F268" s="292"/>
      <c r="G268" s="279" t="s">
        <v>4728</v>
      </c>
      <c r="H268" s="279"/>
      <c r="I268" s="279"/>
      <c r="J268" s="279"/>
      <c r="K268" s="294"/>
      <c r="L268" s="258" t="s">
        <v>50</v>
      </c>
      <c r="M268" s="294"/>
      <c r="N268" s="294"/>
    </row>
    <row r="269" spans="1:14" s="114" customFormat="1" ht="63.75" x14ac:dyDescent="0.25">
      <c r="A269" s="258"/>
      <c r="B269" s="279" t="s">
        <v>4735</v>
      </c>
      <c r="C269" s="279"/>
      <c r="D269" s="137" t="s">
        <v>7879</v>
      </c>
      <c r="E269" s="292">
        <v>13905197</v>
      </c>
      <c r="F269" s="292"/>
      <c r="G269" s="279" t="s">
        <v>4736</v>
      </c>
      <c r="H269" s="279"/>
      <c r="I269" s="279"/>
      <c r="J269" s="279"/>
      <c r="K269" s="294"/>
      <c r="L269" s="258" t="s">
        <v>4737</v>
      </c>
      <c r="M269" s="294"/>
      <c r="N269" s="294"/>
    </row>
    <row r="270" spans="1:14" s="114" customFormat="1" ht="63.75" x14ac:dyDescent="0.25">
      <c r="A270" s="258"/>
      <c r="B270" s="279" t="s">
        <v>4738</v>
      </c>
      <c r="C270" s="279"/>
      <c r="D270" s="137" t="s">
        <v>7879</v>
      </c>
      <c r="E270" s="292">
        <v>316674</v>
      </c>
      <c r="F270" s="292"/>
      <c r="G270" s="279" t="s">
        <v>4740</v>
      </c>
      <c r="H270" s="279"/>
      <c r="I270" s="279"/>
      <c r="J270" s="279"/>
      <c r="K270" s="294" t="s">
        <v>4739</v>
      </c>
      <c r="L270" s="294" t="s">
        <v>4741</v>
      </c>
      <c r="M270" s="294" t="s">
        <v>4742</v>
      </c>
      <c r="N270" s="294"/>
    </row>
    <row r="271" spans="1:14" s="114" customFormat="1" ht="63.75" x14ac:dyDescent="0.25">
      <c r="A271" s="258"/>
      <c r="B271" s="279" t="s">
        <v>4743</v>
      </c>
      <c r="C271" s="279"/>
      <c r="D271" s="137" t="s">
        <v>7879</v>
      </c>
      <c r="E271" s="292">
        <v>36344</v>
      </c>
      <c r="F271" s="292"/>
      <c r="G271" s="279" t="s">
        <v>4745</v>
      </c>
      <c r="H271" s="279"/>
      <c r="I271" s="279"/>
      <c r="J271" s="279"/>
      <c r="K271" s="294" t="s">
        <v>4744</v>
      </c>
      <c r="L271" s="258" t="s">
        <v>4746</v>
      </c>
      <c r="M271" s="294"/>
      <c r="N271" s="294"/>
    </row>
    <row r="272" spans="1:14" s="114" customFormat="1" ht="63.75" x14ac:dyDescent="0.25">
      <c r="A272" s="258"/>
      <c r="B272" s="279" t="s">
        <v>4747</v>
      </c>
      <c r="C272" s="279"/>
      <c r="D272" s="137" t="s">
        <v>7879</v>
      </c>
      <c r="E272" s="292">
        <v>35500</v>
      </c>
      <c r="F272" s="292"/>
      <c r="G272" s="279" t="s">
        <v>4749</v>
      </c>
      <c r="H272" s="279"/>
      <c r="I272" s="279"/>
      <c r="J272" s="279"/>
      <c r="K272" s="294" t="s">
        <v>4748</v>
      </c>
      <c r="L272" s="294" t="s">
        <v>4750</v>
      </c>
      <c r="M272" s="294"/>
      <c r="N272" s="294"/>
    </row>
    <row r="273" spans="1:14" s="114" customFormat="1" ht="63.75" x14ac:dyDescent="0.25">
      <c r="A273" s="258"/>
      <c r="B273" s="279" t="s">
        <v>4747</v>
      </c>
      <c r="C273" s="279"/>
      <c r="D273" s="137" t="s">
        <v>7879</v>
      </c>
      <c r="E273" s="292">
        <v>8833.33</v>
      </c>
      <c r="F273" s="292"/>
      <c r="G273" s="279" t="s">
        <v>4749</v>
      </c>
      <c r="H273" s="279"/>
      <c r="I273" s="279"/>
      <c r="J273" s="279"/>
      <c r="K273" s="294" t="s">
        <v>4751</v>
      </c>
      <c r="L273" s="294" t="s">
        <v>4752</v>
      </c>
      <c r="M273" s="294"/>
      <c r="N273" s="294"/>
    </row>
    <row r="274" spans="1:14" s="114" customFormat="1" ht="63.75" x14ac:dyDescent="0.25">
      <c r="A274" s="258"/>
      <c r="B274" s="279" t="s">
        <v>4747</v>
      </c>
      <c r="C274" s="279"/>
      <c r="D274" s="137" t="s">
        <v>7879</v>
      </c>
      <c r="E274" s="292">
        <v>83333.33</v>
      </c>
      <c r="F274" s="292"/>
      <c r="G274" s="279" t="s">
        <v>4749</v>
      </c>
      <c r="H274" s="279"/>
      <c r="I274" s="279"/>
      <c r="J274" s="279"/>
      <c r="K274" s="294" t="s">
        <v>4753</v>
      </c>
      <c r="L274" s="294" t="s">
        <v>4754</v>
      </c>
      <c r="M274" s="294"/>
      <c r="N274" s="294"/>
    </row>
    <row r="275" spans="1:14" s="114" customFormat="1" ht="63.75" x14ac:dyDescent="0.25">
      <c r="A275" s="258"/>
      <c r="B275" s="279" t="s">
        <v>4755</v>
      </c>
      <c r="C275" s="279"/>
      <c r="D275" s="137" t="s">
        <v>7879</v>
      </c>
      <c r="E275" s="292">
        <v>2036037.11</v>
      </c>
      <c r="F275" s="292"/>
      <c r="G275" s="279" t="s">
        <v>4756</v>
      </c>
      <c r="H275" s="279"/>
      <c r="I275" s="279"/>
      <c r="J275" s="279"/>
      <c r="K275" s="294"/>
      <c r="L275" s="258" t="s">
        <v>4757</v>
      </c>
      <c r="M275" s="294">
        <v>1</v>
      </c>
      <c r="N275" s="294"/>
    </row>
    <row r="276" spans="1:14" s="114" customFormat="1" ht="63.75" x14ac:dyDescent="0.25">
      <c r="A276" s="258"/>
      <c r="B276" s="279" t="s">
        <v>4758</v>
      </c>
      <c r="C276" s="279"/>
      <c r="D276" s="137" t="s">
        <v>7879</v>
      </c>
      <c r="E276" s="292">
        <v>1481645.34</v>
      </c>
      <c r="F276" s="292"/>
      <c r="G276" s="279" t="s">
        <v>4756</v>
      </c>
      <c r="H276" s="279"/>
      <c r="I276" s="279"/>
      <c r="J276" s="279"/>
      <c r="K276" s="294"/>
      <c r="L276" s="258" t="s">
        <v>4757</v>
      </c>
      <c r="M276" s="294">
        <v>1</v>
      </c>
      <c r="N276" s="294"/>
    </row>
    <row r="277" spans="1:14" s="114" customFormat="1" ht="63.75" x14ac:dyDescent="0.25">
      <c r="A277" s="258"/>
      <c r="B277" s="279" t="s">
        <v>4759</v>
      </c>
      <c r="C277" s="279"/>
      <c r="D277" s="137" t="s">
        <v>7879</v>
      </c>
      <c r="E277" s="292">
        <v>225428.29</v>
      </c>
      <c r="F277" s="292"/>
      <c r="G277" s="279" t="s">
        <v>4756</v>
      </c>
      <c r="H277" s="279"/>
      <c r="I277" s="279"/>
      <c r="J277" s="279"/>
      <c r="K277" s="294"/>
      <c r="L277" s="258" t="s">
        <v>4757</v>
      </c>
      <c r="M277" s="294">
        <v>1</v>
      </c>
      <c r="N277" s="294"/>
    </row>
    <row r="278" spans="1:14" s="114" customFormat="1" ht="63.75" x14ac:dyDescent="0.25">
      <c r="A278" s="258"/>
      <c r="B278" s="279" t="s">
        <v>4759</v>
      </c>
      <c r="C278" s="279"/>
      <c r="D278" s="137" t="s">
        <v>7879</v>
      </c>
      <c r="E278" s="292">
        <v>225428.29</v>
      </c>
      <c r="F278" s="292"/>
      <c r="G278" s="279" t="s">
        <v>4756</v>
      </c>
      <c r="H278" s="279"/>
      <c r="I278" s="279"/>
      <c r="J278" s="279"/>
      <c r="K278" s="294"/>
      <c r="L278" s="258" t="s">
        <v>4757</v>
      </c>
      <c r="M278" s="294">
        <v>1</v>
      </c>
      <c r="N278" s="294"/>
    </row>
    <row r="279" spans="1:14" s="114" customFormat="1" ht="63.75" x14ac:dyDescent="0.25">
      <c r="A279" s="258"/>
      <c r="B279" s="279" t="s">
        <v>4760</v>
      </c>
      <c r="C279" s="279"/>
      <c r="D279" s="137" t="s">
        <v>7879</v>
      </c>
      <c r="E279" s="292">
        <v>31497.03</v>
      </c>
      <c r="F279" s="292"/>
      <c r="G279" s="279" t="s">
        <v>4756</v>
      </c>
      <c r="H279" s="279"/>
      <c r="I279" s="279"/>
      <c r="J279" s="279"/>
      <c r="K279" s="294"/>
      <c r="L279" s="258" t="s">
        <v>4757</v>
      </c>
      <c r="M279" s="294">
        <v>1</v>
      </c>
      <c r="N279" s="294"/>
    </row>
    <row r="280" spans="1:14" s="114" customFormat="1" ht="63.75" x14ac:dyDescent="0.25">
      <c r="A280" s="258"/>
      <c r="B280" s="279" t="s">
        <v>4760</v>
      </c>
      <c r="C280" s="279"/>
      <c r="D280" s="137" t="s">
        <v>7879</v>
      </c>
      <c r="E280" s="292">
        <v>31497.03</v>
      </c>
      <c r="F280" s="292"/>
      <c r="G280" s="279" t="s">
        <v>4756</v>
      </c>
      <c r="H280" s="279"/>
      <c r="I280" s="279"/>
      <c r="J280" s="279"/>
      <c r="K280" s="294"/>
      <c r="L280" s="258" t="s">
        <v>4757</v>
      </c>
      <c r="M280" s="294">
        <v>1</v>
      </c>
      <c r="N280" s="294"/>
    </row>
    <row r="281" spans="1:14" s="114" customFormat="1" ht="63.75" x14ac:dyDescent="0.25">
      <c r="A281" s="258"/>
      <c r="B281" s="279" t="s">
        <v>4760</v>
      </c>
      <c r="C281" s="279"/>
      <c r="D281" s="137" t="s">
        <v>7879</v>
      </c>
      <c r="E281" s="292">
        <v>31497.03</v>
      </c>
      <c r="F281" s="292"/>
      <c r="G281" s="279" t="s">
        <v>4756</v>
      </c>
      <c r="H281" s="279"/>
      <c r="I281" s="279"/>
      <c r="J281" s="279"/>
      <c r="K281" s="294"/>
      <c r="L281" s="258" t="s">
        <v>4757</v>
      </c>
      <c r="M281" s="294">
        <v>1</v>
      </c>
      <c r="N281" s="294"/>
    </row>
    <row r="282" spans="1:14" s="114" customFormat="1" ht="63.75" x14ac:dyDescent="0.25">
      <c r="A282" s="258"/>
      <c r="B282" s="279" t="s">
        <v>4760</v>
      </c>
      <c r="C282" s="279"/>
      <c r="D282" s="137" t="s">
        <v>7879</v>
      </c>
      <c r="E282" s="292">
        <v>31497.040000000001</v>
      </c>
      <c r="F282" s="292"/>
      <c r="G282" s="279" t="s">
        <v>4756</v>
      </c>
      <c r="H282" s="279"/>
      <c r="I282" s="279"/>
      <c r="J282" s="279"/>
      <c r="K282" s="294"/>
      <c r="L282" s="258" t="s">
        <v>4757</v>
      </c>
      <c r="M282" s="294">
        <v>1</v>
      </c>
      <c r="N282" s="294"/>
    </row>
    <row r="283" spans="1:14" s="114" customFormat="1" ht="63.75" x14ac:dyDescent="0.25">
      <c r="A283" s="258"/>
      <c r="B283" s="279" t="s">
        <v>4761</v>
      </c>
      <c r="C283" s="279"/>
      <c r="D283" s="137" t="s">
        <v>7879</v>
      </c>
      <c r="E283" s="292">
        <v>45774.23</v>
      </c>
      <c r="F283" s="292"/>
      <c r="G283" s="279" t="s">
        <v>4756</v>
      </c>
      <c r="H283" s="279"/>
      <c r="I283" s="279"/>
      <c r="J283" s="279"/>
      <c r="K283" s="294"/>
      <c r="L283" s="258" t="s">
        <v>4757</v>
      </c>
      <c r="M283" s="294">
        <v>1</v>
      </c>
      <c r="N283" s="294"/>
    </row>
    <row r="284" spans="1:14" s="114" customFormat="1" ht="63.75" x14ac:dyDescent="0.25">
      <c r="A284" s="258"/>
      <c r="B284" s="279" t="s">
        <v>4761</v>
      </c>
      <c r="C284" s="279"/>
      <c r="D284" s="137" t="s">
        <v>7879</v>
      </c>
      <c r="E284" s="292">
        <v>45774.23</v>
      </c>
      <c r="F284" s="292"/>
      <c r="G284" s="279" t="s">
        <v>4756</v>
      </c>
      <c r="H284" s="279"/>
      <c r="I284" s="279"/>
      <c r="J284" s="279"/>
      <c r="K284" s="294"/>
      <c r="L284" s="258" t="s">
        <v>4757</v>
      </c>
      <c r="M284" s="294">
        <v>1</v>
      </c>
      <c r="N284" s="294"/>
    </row>
    <row r="285" spans="1:14" s="114" customFormat="1" ht="63.75" x14ac:dyDescent="0.25">
      <c r="A285" s="258"/>
      <c r="B285" s="279" t="s">
        <v>4761</v>
      </c>
      <c r="C285" s="279"/>
      <c r="D285" s="137" t="s">
        <v>7879</v>
      </c>
      <c r="E285" s="292">
        <v>45774.23</v>
      </c>
      <c r="F285" s="292"/>
      <c r="G285" s="279" t="s">
        <v>4756</v>
      </c>
      <c r="H285" s="279"/>
      <c r="I285" s="279"/>
      <c r="J285" s="279"/>
      <c r="K285" s="294"/>
      <c r="L285" s="258" t="s">
        <v>4757</v>
      </c>
      <c r="M285" s="294">
        <v>1</v>
      </c>
      <c r="N285" s="294"/>
    </row>
    <row r="286" spans="1:14" s="114" customFormat="1" ht="63.75" x14ac:dyDescent="0.25">
      <c r="A286" s="258"/>
      <c r="B286" s="279" t="s">
        <v>4761</v>
      </c>
      <c r="C286" s="279"/>
      <c r="D286" s="137" t="s">
        <v>7879</v>
      </c>
      <c r="E286" s="292">
        <v>45774.23</v>
      </c>
      <c r="F286" s="292"/>
      <c r="G286" s="279" t="s">
        <v>4756</v>
      </c>
      <c r="H286" s="279"/>
      <c r="I286" s="279"/>
      <c r="J286" s="279"/>
      <c r="K286" s="294"/>
      <c r="L286" s="258" t="s">
        <v>4757</v>
      </c>
      <c r="M286" s="294">
        <v>1</v>
      </c>
      <c r="N286" s="294"/>
    </row>
    <row r="287" spans="1:14" s="114" customFormat="1" ht="63.75" x14ac:dyDescent="0.25">
      <c r="A287" s="258"/>
      <c r="B287" s="279" t="s">
        <v>4761</v>
      </c>
      <c r="C287" s="279"/>
      <c r="D287" s="137" t="s">
        <v>7879</v>
      </c>
      <c r="E287" s="292">
        <v>45774.26</v>
      </c>
      <c r="F287" s="292"/>
      <c r="G287" s="279" t="s">
        <v>4756</v>
      </c>
      <c r="H287" s="279"/>
      <c r="I287" s="279"/>
      <c r="J287" s="279"/>
      <c r="K287" s="294"/>
      <c r="L287" s="258" t="s">
        <v>4757</v>
      </c>
      <c r="M287" s="294">
        <v>1</v>
      </c>
      <c r="N287" s="294"/>
    </row>
    <row r="288" spans="1:14" s="114" customFormat="1" ht="63.75" x14ac:dyDescent="0.25">
      <c r="A288" s="258"/>
      <c r="B288" s="279" t="s">
        <v>4762</v>
      </c>
      <c r="C288" s="279"/>
      <c r="D288" s="137" t="s">
        <v>7879</v>
      </c>
      <c r="E288" s="292">
        <v>56672.86</v>
      </c>
      <c r="F288" s="292"/>
      <c r="G288" s="279" t="s">
        <v>4756</v>
      </c>
      <c r="H288" s="279"/>
      <c r="I288" s="279"/>
      <c r="J288" s="279"/>
      <c r="K288" s="294"/>
      <c r="L288" s="258" t="s">
        <v>4757</v>
      </c>
      <c r="M288" s="294">
        <v>1</v>
      </c>
      <c r="N288" s="294"/>
    </row>
    <row r="289" spans="1:14" s="114" customFormat="1" ht="63.75" x14ac:dyDescent="0.25">
      <c r="A289" s="258"/>
      <c r="B289" s="279" t="s">
        <v>4762</v>
      </c>
      <c r="C289" s="279"/>
      <c r="D289" s="137" t="s">
        <v>7879</v>
      </c>
      <c r="E289" s="292">
        <v>56672.87</v>
      </c>
      <c r="F289" s="292"/>
      <c r="G289" s="279" t="s">
        <v>4756</v>
      </c>
      <c r="H289" s="279"/>
      <c r="I289" s="279"/>
      <c r="J289" s="279"/>
      <c r="K289" s="294"/>
      <c r="L289" s="258" t="s">
        <v>4757</v>
      </c>
      <c r="M289" s="294">
        <v>1</v>
      </c>
      <c r="N289" s="294"/>
    </row>
    <row r="290" spans="1:14" s="114" customFormat="1" ht="63.75" x14ac:dyDescent="0.25">
      <c r="A290" s="258"/>
      <c r="B290" s="279" t="s">
        <v>4763</v>
      </c>
      <c r="C290" s="279"/>
      <c r="D290" s="137" t="s">
        <v>7879</v>
      </c>
      <c r="E290" s="292">
        <v>17437.8</v>
      </c>
      <c r="F290" s="292"/>
      <c r="G290" s="279" t="s">
        <v>4756</v>
      </c>
      <c r="H290" s="279"/>
      <c r="I290" s="279"/>
      <c r="J290" s="279"/>
      <c r="K290" s="294"/>
      <c r="L290" s="258" t="s">
        <v>4757</v>
      </c>
      <c r="M290" s="294">
        <v>1</v>
      </c>
      <c r="N290" s="294"/>
    </row>
    <row r="291" spans="1:14" s="114" customFormat="1" ht="63.75" x14ac:dyDescent="0.25">
      <c r="A291" s="258"/>
      <c r="B291" s="279" t="s">
        <v>4763</v>
      </c>
      <c r="C291" s="279"/>
      <c r="D291" s="137" t="s">
        <v>7879</v>
      </c>
      <c r="E291" s="292">
        <v>17437.8</v>
      </c>
      <c r="F291" s="292"/>
      <c r="G291" s="279" t="s">
        <v>4756</v>
      </c>
      <c r="H291" s="279"/>
      <c r="I291" s="279"/>
      <c r="J291" s="279"/>
      <c r="K291" s="294"/>
      <c r="L291" s="258" t="s">
        <v>4757</v>
      </c>
      <c r="M291" s="294">
        <v>1</v>
      </c>
      <c r="N291" s="294"/>
    </row>
    <row r="292" spans="1:14" s="114" customFormat="1" ht="63.75" x14ac:dyDescent="0.25">
      <c r="A292" s="258"/>
      <c r="B292" s="279" t="s">
        <v>4763</v>
      </c>
      <c r="C292" s="279"/>
      <c r="D292" s="137" t="s">
        <v>7879</v>
      </c>
      <c r="E292" s="292">
        <v>17437.8</v>
      </c>
      <c r="F292" s="292"/>
      <c r="G292" s="279" t="s">
        <v>4756</v>
      </c>
      <c r="H292" s="279"/>
      <c r="I292" s="279"/>
      <c r="J292" s="279"/>
      <c r="K292" s="294"/>
      <c r="L292" s="258" t="s">
        <v>4757</v>
      </c>
      <c r="M292" s="294">
        <v>1</v>
      </c>
      <c r="N292" s="294"/>
    </row>
    <row r="293" spans="1:14" s="114" customFormat="1" ht="63.75" x14ac:dyDescent="0.25">
      <c r="A293" s="258"/>
      <c r="B293" s="279" t="s">
        <v>4763</v>
      </c>
      <c r="C293" s="279"/>
      <c r="D293" s="137" t="s">
        <v>7879</v>
      </c>
      <c r="E293" s="292">
        <v>17437.8</v>
      </c>
      <c r="F293" s="292"/>
      <c r="G293" s="279" t="s">
        <v>4756</v>
      </c>
      <c r="H293" s="279"/>
      <c r="I293" s="279"/>
      <c r="J293" s="279"/>
      <c r="K293" s="294"/>
      <c r="L293" s="258" t="s">
        <v>4757</v>
      </c>
      <c r="M293" s="294">
        <v>1</v>
      </c>
      <c r="N293" s="294"/>
    </row>
    <row r="294" spans="1:14" s="114" customFormat="1" ht="63.75" x14ac:dyDescent="0.25">
      <c r="A294" s="258"/>
      <c r="B294" s="279" t="s">
        <v>4763</v>
      </c>
      <c r="C294" s="279"/>
      <c r="D294" s="137" t="s">
        <v>7879</v>
      </c>
      <c r="E294" s="292">
        <v>17437.82</v>
      </c>
      <c r="F294" s="292"/>
      <c r="G294" s="279" t="s">
        <v>4756</v>
      </c>
      <c r="H294" s="279"/>
      <c r="I294" s="279"/>
      <c r="J294" s="279"/>
      <c r="K294" s="294"/>
      <c r="L294" s="258" t="s">
        <v>4757</v>
      </c>
      <c r="M294" s="294">
        <v>1</v>
      </c>
      <c r="N294" s="294"/>
    </row>
    <row r="295" spans="1:14" s="114" customFormat="1" ht="63.75" x14ac:dyDescent="0.25">
      <c r="A295" s="258"/>
      <c r="B295" s="279" t="s">
        <v>4764</v>
      </c>
      <c r="C295" s="279"/>
      <c r="D295" s="137" t="s">
        <v>7879</v>
      </c>
      <c r="E295" s="292">
        <v>1984473.65</v>
      </c>
      <c r="F295" s="292"/>
      <c r="G295" s="279" t="s">
        <v>4756</v>
      </c>
      <c r="H295" s="279"/>
      <c r="I295" s="279"/>
      <c r="J295" s="279"/>
      <c r="K295" s="294"/>
      <c r="L295" s="258" t="s">
        <v>4765</v>
      </c>
      <c r="M295" s="294">
        <v>1</v>
      </c>
      <c r="N295" s="294"/>
    </row>
    <row r="296" spans="1:14" s="114" customFormat="1" ht="63.75" x14ac:dyDescent="0.25">
      <c r="A296" s="258"/>
      <c r="B296" s="279" t="s">
        <v>4766</v>
      </c>
      <c r="C296" s="279"/>
      <c r="D296" s="137" t="s">
        <v>7879</v>
      </c>
      <c r="E296" s="292">
        <v>170009.29</v>
      </c>
      <c r="F296" s="292"/>
      <c r="G296" s="279" t="s">
        <v>4756</v>
      </c>
      <c r="H296" s="279"/>
      <c r="I296" s="279"/>
      <c r="J296" s="279"/>
      <c r="K296" s="294"/>
      <c r="L296" s="258" t="s">
        <v>4765</v>
      </c>
      <c r="M296" s="294">
        <v>1</v>
      </c>
      <c r="N296" s="294"/>
    </row>
    <row r="297" spans="1:14" s="114" customFormat="1" ht="63.75" x14ac:dyDescent="0.25">
      <c r="A297" s="258"/>
      <c r="B297" s="279" t="s">
        <v>4767</v>
      </c>
      <c r="C297" s="279"/>
      <c r="D297" s="137" t="s">
        <v>7879</v>
      </c>
      <c r="E297" s="292">
        <v>339406.59</v>
      </c>
      <c r="F297" s="292"/>
      <c r="G297" s="279" t="s">
        <v>4756</v>
      </c>
      <c r="H297" s="279"/>
      <c r="I297" s="279"/>
      <c r="J297" s="279"/>
      <c r="K297" s="294"/>
      <c r="L297" s="258" t="s">
        <v>4765</v>
      </c>
      <c r="M297" s="294">
        <v>1</v>
      </c>
      <c r="N297" s="294"/>
    </row>
    <row r="298" spans="1:14" s="114" customFormat="1" ht="63.75" x14ac:dyDescent="0.25">
      <c r="A298" s="258"/>
      <c r="B298" s="279" t="s">
        <v>4763</v>
      </c>
      <c r="C298" s="279"/>
      <c r="D298" s="137" t="s">
        <v>7879</v>
      </c>
      <c r="E298" s="292">
        <v>18049.830000000002</v>
      </c>
      <c r="F298" s="292"/>
      <c r="G298" s="279" t="s">
        <v>4756</v>
      </c>
      <c r="H298" s="279"/>
      <c r="I298" s="279"/>
      <c r="J298" s="279"/>
      <c r="K298" s="294"/>
      <c r="L298" s="258" t="s">
        <v>4765</v>
      </c>
      <c r="M298" s="294">
        <v>1</v>
      </c>
      <c r="N298" s="294"/>
    </row>
    <row r="299" spans="1:14" s="114" customFormat="1" ht="63.75" x14ac:dyDescent="0.25">
      <c r="A299" s="258"/>
      <c r="B299" s="279" t="s">
        <v>4763</v>
      </c>
      <c r="C299" s="279"/>
      <c r="D299" s="137" t="s">
        <v>7879</v>
      </c>
      <c r="E299" s="292">
        <v>18049.830000000002</v>
      </c>
      <c r="F299" s="292"/>
      <c r="G299" s="279" t="s">
        <v>4756</v>
      </c>
      <c r="H299" s="279"/>
      <c r="I299" s="279"/>
      <c r="J299" s="279"/>
      <c r="K299" s="294"/>
      <c r="L299" s="258" t="s">
        <v>4765</v>
      </c>
      <c r="M299" s="294">
        <v>1</v>
      </c>
      <c r="N299" s="294"/>
    </row>
    <row r="300" spans="1:14" s="114" customFormat="1" ht="63.75" x14ac:dyDescent="0.25">
      <c r="A300" s="258"/>
      <c r="B300" s="279" t="s">
        <v>4763</v>
      </c>
      <c r="C300" s="279"/>
      <c r="D300" s="137" t="s">
        <v>7879</v>
      </c>
      <c r="E300" s="292">
        <v>18049.82</v>
      </c>
      <c r="F300" s="292"/>
      <c r="G300" s="279" t="s">
        <v>4756</v>
      </c>
      <c r="H300" s="279"/>
      <c r="I300" s="279"/>
      <c r="J300" s="279"/>
      <c r="K300" s="294"/>
      <c r="L300" s="258" t="s">
        <v>4765</v>
      </c>
      <c r="M300" s="294">
        <v>1</v>
      </c>
      <c r="N300" s="294"/>
    </row>
    <row r="301" spans="1:14" s="114" customFormat="1" ht="63.75" x14ac:dyDescent="0.25">
      <c r="A301" s="258"/>
      <c r="B301" s="279" t="s">
        <v>4768</v>
      </c>
      <c r="C301" s="279"/>
      <c r="D301" s="137" t="s">
        <v>7879</v>
      </c>
      <c r="E301" s="292">
        <v>928747</v>
      </c>
      <c r="F301" s="292"/>
      <c r="G301" s="279" t="s">
        <v>4756</v>
      </c>
      <c r="H301" s="279"/>
      <c r="I301" s="279"/>
      <c r="J301" s="279"/>
      <c r="K301" s="294"/>
      <c r="L301" s="258" t="s">
        <v>4769</v>
      </c>
      <c r="M301" s="294">
        <v>1</v>
      </c>
      <c r="N301" s="294"/>
    </row>
    <row r="302" spans="1:14" s="114" customFormat="1" ht="63.75" x14ac:dyDescent="0.25">
      <c r="A302" s="258"/>
      <c r="B302" s="279" t="s">
        <v>4755</v>
      </c>
      <c r="C302" s="279"/>
      <c r="D302" s="137" t="s">
        <v>7879</v>
      </c>
      <c r="E302" s="292">
        <v>528519.37</v>
      </c>
      <c r="F302" s="292"/>
      <c r="G302" s="279" t="s">
        <v>4756</v>
      </c>
      <c r="H302" s="279"/>
      <c r="I302" s="279"/>
      <c r="J302" s="279"/>
      <c r="K302" s="294"/>
      <c r="L302" s="258" t="s">
        <v>4770</v>
      </c>
      <c r="M302" s="294">
        <v>1</v>
      </c>
      <c r="N302" s="294"/>
    </row>
    <row r="303" spans="1:14" s="114" customFormat="1" ht="63.75" x14ac:dyDescent="0.25">
      <c r="A303" s="258"/>
      <c r="B303" s="279" t="s">
        <v>4771</v>
      </c>
      <c r="C303" s="279"/>
      <c r="D303" s="137" t="s">
        <v>7879</v>
      </c>
      <c r="E303" s="292">
        <v>3577856.51</v>
      </c>
      <c r="F303" s="292"/>
      <c r="G303" s="279" t="s">
        <v>4756</v>
      </c>
      <c r="H303" s="279"/>
      <c r="I303" s="279"/>
      <c r="J303" s="279"/>
      <c r="K303" s="294"/>
      <c r="L303" s="258" t="s">
        <v>4770</v>
      </c>
      <c r="M303" s="294">
        <v>1</v>
      </c>
      <c r="N303" s="294"/>
    </row>
    <row r="304" spans="1:14" s="114" customFormat="1" ht="63.75" x14ac:dyDescent="0.25">
      <c r="A304" s="258"/>
      <c r="B304" s="279" t="s">
        <v>4763</v>
      </c>
      <c r="C304" s="279"/>
      <c r="D304" s="137" t="s">
        <v>7879</v>
      </c>
      <c r="E304" s="292">
        <v>268963.52</v>
      </c>
      <c r="F304" s="292"/>
      <c r="G304" s="279" t="s">
        <v>4756</v>
      </c>
      <c r="H304" s="279"/>
      <c r="I304" s="279"/>
      <c r="J304" s="279"/>
      <c r="K304" s="294"/>
      <c r="L304" s="258" t="s">
        <v>4770</v>
      </c>
      <c r="M304" s="294" t="s">
        <v>4772</v>
      </c>
      <c r="N304" s="294"/>
    </row>
    <row r="305" spans="1:14" s="114" customFormat="1" ht="63.75" x14ac:dyDescent="0.25">
      <c r="A305" s="258"/>
      <c r="B305" s="279" t="s">
        <v>4763</v>
      </c>
      <c r="C305" s="279"/>
      <c r="D305" s="137" t="s">
        <v>7879</v>
      </c>
      <c r="E305" s="292">
        <v>16810.259999999998</v>
      </c>
      <c r="F305" s="292"/>
      <c r="G305" s="279" t="s">
        <v>4756</v>
      </c>
      <c r="H305" s="279"/>
      <c r="I305" s="279"/>
      <c r="J305" s="279"/>
      <c r="K305" s="294"/>
      <c r="L305" s="258" t="s">
        <v>4770</v>
      </c>
      <c r="M305" s="294">
        <v>1</v>
      </c>
      <c r="N305" s="294"/>
    </row>
    <row r="306" spans="1:14" s="114" customFormat="1" ht="63.75" x14ac:dyDescent="0.25">
      <c r="A306" s="258"/>
      <c r="B306" s="279" t="s">
        <v>4758</v>
      </c>
      <c r="C306" s="279"/>
      <c r="D306" s="137" t="s">
        <v>7879</v>
      </c>
      <c r="E306" s="292">
        <v>860642</v>
      </c>
      <c r="F306" s="292"/>
      <c r="G306" s="279" t="s">
        <v>4756</v>
      </c>
      <c r="H306" s="279"/>
      <c r="I306" s="279"/>
      <c r="J306" s="279"/>
      <c r="K306" s="294"/>
      <c r="L306" s="258" t="s">
        <v>4773</v>
      </c>
      <c r="M306" s="294">
        <v>1</v>
      </c>
      <c r="N306" s="294"/>
    </row>
    <row r="307" spans="1:14" s="114" customFormat="1" ht="63.75" x14ac:dyDescent="0.25">
      <c r="A307" s="258"/>
      <c r="B307" s="279" t="s">
        <v>4774</v>
      </c>
      <c r="C307" s="279"/>
      <c r="D307" s="137" t="s">
        <v>7879</v>
      </c>
      <c r="E307" s="292">
        <v>183945</v>
      </c>
      <c r="F307" s="292"/>
      <c r="G307" s="279" t="s">
        <v>4756</v>
      </c>
      <c r="H307" s="279"/>
      <c r="I307" s="279"/>
      <c r="J307" s="279"/>
      <c r="K307" s="294"/>
      <c r="L307" s="258" t="s">
        <v>4773</v>
      </c>
      <c r="M307" s="294">
        <v>1</v>
      </c>
      <c r="N307" s="294"/>
    </row>
    <row r="308" spans="1:14" s="114" customFormat="1" ht="63.75" x14ac:dyDescent="0.25">
      <c r="A308" s="258"/>
      <c r="B308" s="279" t="s">
        <v>4775</v>
      </c>
      <c r="C308" s="279"/>
      <c r="D308" s="137" t="s">
        <v>7879</v>
      </c>
      <c r="E308" s="292">
        <v>680686.06</v>
      </c>
      <c r="F308" s="292"/>
      <c r="G308" s="279" t="s">
        <v>4756</v>
      </c>
      <c r="H308" s="279"/>
      <c r="I308" s="279"/>
      <c r="J308" s="279"/>
      <c r="K308" s="294"/>
      <c r="L308" s="258" t="s">
        <v>4765</v>
      </c>
      <c r="M308" s="294">
        <v>1</v>
      </c>
      <c r="N308" s="294"/>
    </row>
    <row r="309" spans="1:14" s="114" customFormat="1" ht="63.75" x14ac:dyDescent="0.25">
      <c r="A309" s="258"/>
      <c r="B309" s="279" t="s">
        <v>4776</v>
      </c>
      <c r="C309" s="279"/>
      <c r="D309" s="137" t="s">
        <v>7879</v>
      </c>
      <c r="E309" s="292">
        <v>58176</v>
      </c>
      <c r="F309" s="292"/>
      <c r="G309" s="279" t="s">
        <v>4756</v>
      </c>
      <c r="H309" s="279"/>
      <c r="I309" s="279"/>
      <c r="J309" s="279"/>
      <c r="K309" s="294"/>
      <c r="L309" s="258" t="s">
        <v>4777</v>
      </c>
      <c r="M309" s="294">
        <v>1</v>
      </c>
      <c r="N309" s="294"/>
    </row>
    <row r="310" spans="1:14" s="114" customFormat="1" ht="89.25" x14ac:dyDescent="0.25">
      <c r="A310" s="258"/>
      <c r="B310" s="279" t="s">
        <v>4778</v>
      </c>
      <c r="C310" s="279"/>
      <c r="D310" s="137" t="s">
        <v>7879</v>
      </c>
      <c r="E310" s="51">
        <v>49000</v>
      </c>
      <c r="F310" s="51"/>
      <c r="G310" s="279" t="s">
        <v>4779</v>
      </c>
      <c r="H310" s="279"/>
      <c r="I310" s="279"/>
      <c r="J310" s="279"/>
      <c r="K310" s="294"/>
      <c r="L310" s="294"/>
      <c r="M310" s="45" t="s">
        <v>4780</v>
      </c>
      <c r="N310" s="45"/>
    </row>
    <row r="311" spans="1:14" s="114" customFormat="1" ht="63.75" x14ac:dyDescent="0.25">
      <c r="A311" s="14"/>
      <c r="B311" s="35" t="s">
        <v>4781</v>
      </c>
      <c r="C311" s="35"/>
      <c r="D311" s="137" t="s">
        <v>7879</v>
      </c>
      <c r="E311" s="105">
        <v>108101.1</v>
      </c>
      <c r="F311" s="105"/>
      <c r="G311" s="35" t="s">
        <v>4782</v>
      </c>
      <c r="H311" s="35"/>
      <c r="I311" s="35"/>
      <c r="J311" s="35"/>
      <c r="K311" s="14" t="s">
        <v>425</v>
      </c>
      <c r="L311" s="14" t="s">
        <v>4783</v>
      </c>
      <c r="M311" s="105"/>
      <c r="N311" s="105"/>
    </row>
    <row r="312" spans="1:14" s="114" customFormat="1" ht="63.75" x14ac:dyDescent="0.25">
      <c r="A312" s="77"/>
      <c r="B312" s="136" t="s">
        <v>4784</v>
      </c>
      <c r="C312" s="136"/>
      <c r="D312" s="137" t="s">
        <v>7879</v>
      </c>
      <c r="E312" s="107">
        <v>500000</v>
      </c>
      <c r="F312" s="107"/>
      <c r="G312" s="279" t="s">
        <v>4785</v>
      </c>
      <c r="H312" s="279"/>
      <c r="I312" s="279"/>
      <c r="J312" s="279"/>
      <c r="K312" s="294"/>
      <c r="L312" s="296" t="s">
        <v>4786</v>
      </c>
      <c r="M312" s="108"/>
      <c r="N312" s="108"/>
    </row>
    <row r="313" spans="1:14" s="114" customFormat="1" ht="63.75" x14ac:dyDescent="0.25">
      <c r="A313" s="77"/>
      <c r="B313" s="136" t="s">
        <v>4787</v>
      </c>
      <c r="C313" s="136"/>
      <c r="D313" s="137" t="s">
        <v>7879</v>
      </c>
      <c r="E313" s="107">
        <v>370000</v>
      </c>
      <c r="F313" s="107"/>
      <c r="G313" s="279" t="s">
        <v>4785</v>
      </c>
      <c r="H313" s="279"/>
      <c r="I313" s="279"/>
      <c r="J313" s="279"/>
      <c r="K313" s="294"/>
      <c r="L313" s="296" t="s">
        <v>4788</v>
      </c>
      <c r="M313" s="108"/>
      <c r="N313" s="108"/>
    </row>
    <row r="314" spans="1:14" s="114" customFormat="1" ht="63.75" x14ac:dyDescent="0.25">
      <c r="A314" s="77"/>
      <c r="B314" s="136" t="s">
        <v>4789</v>
      </c>
      <c r="C314" s="136"/>
      <c r="D314" s="137" t="s">
        <v>7879</v>
      </c>
      <c r="E314" s="107">
        <v>500000</v>
      </c>
      <c r="F314" s="107"/>
      <c r="G314" s="279" t="s">
        <v>4785</v>
      </c>
      <c r="H314" s="279"/>
      <c r="I314" s="279"/>
      <c r="J314" s="279"/>
      <c r="K314" s="294"/>
      <c r="L314" s="296" t="s">
        <v>4790</v>
      </c>
      <c r="M314" s="108"/>
      <c r="N314" s="108"/>
    </row>
    <row r="315" spans="1:14" s="114" customFormat="1" ht="63.75" x14ac:dyDescent="0.25">
      <c r="A315" s="77"/>
      <c r="B315" s="136" t="s">
        <v>4791</v>
      </c>
      <c r="C315" s="136"/>
      <c r="D315" s="137" t="s">
        <v>7879</v>
      </c>
      <c r="E315" s="107">
        <v>500000</v>
      </c>
      <c r="F315" s="107"/>
      <c r="G315" s="279" t="s">
        <v>4785</v>
      </c>
      <c r="H315" s="279"/>
      <c r="I315" s="279"/>
      <c r="J315" s="279"/>
      <c r="K315" s="294"/>
      <c r="L315" s="296" t="s">
        <v>4792</v>
      </c>
      <c r="M315" s="108"/>
      <c r="N315" s="108"/>
    </row>
    <row r="316" spans="1:14" s="114" customFormat="1" ht="63.75" x14ac:dyDescent="0.25">
      <c r="A316" s="77"/>
      <c r="B316" s="136" t="s">
        <v>4793</v>
      </c>
      <c r="C316" s="136"/>
      <c r="D316" s="137" t="s">
        <v>7879</v>
      </c>
      <c r="E316" s="107">
        <v>760000</v>
      </c>
      <c r="F316" s="107"/>
      <c r="G316" s="279" t="s">
        <v>4785</v>
      </c>
      <c r="H316" s="279"/>
      <c r="I316" s="279"/>
      <c r="J316" s="279"/>
      <c r="K316" s="294"/>
      <c r="L316" s="296" t="s">
        <v>4794</v>
      </c>
      <c r="M316" s="108"/>
      <c r="N316" s="108"/>
    </row>
    <row r="317" spans="1:14" s="114" customFormat="1" ht="63.75" x14ac:dyDescent="0.25">
      <c r="A317" s="77"/>
      <c r="B317" s="136" t="s">
        <v>4795</v>
      </c>
      <c r="C317" s="136"/>
      <c r="D317" s="137" t="s">
        <v>7879</v>
      </c>
      <c r="E317" s="107">
        <v>370000</v>
      </c>
      <c r="F317" s="107"/>
      <c r="G317" s="279" t="s">
        <v>4785</v>
      </c>
      <c r="H317" s="279"/>
      <c r="I317" s="279"/>
      <c r="J317" s="279"/>
      <c r="K317" s="294"/>
      <c r="L317" s="296" t="s">
        <v>4796</v>
      </c>
      <c r="M317" s="108"/>
      <c r="N317" s="108"/>
    </row>
    <row r="318" spans="1:14" s="114" customFormat="1" ht="63.75" x14ac:dyDescent="0.25">
      <c r="A318" s="77"/>
      <c r="B318" s="136" t="s">
        <v>4797</v>
      </c>
      <c r="C318" s="136"/>
      <c r="D318" s="137" t="s">
        <v>7879</v>
      </c>
      <c r="E318" s="107">
        <v>402455</v>
      </c>
      <c r="F318" s="107"/>
      <c r="G318" s="279" t="s">
        <v>4785</v>
      </c>
      <c r="H318" s="279"/>
      <c r="I318" s="279"/>
      <c r="J318" s="279"/>
      <c r="K318" s="294"/>
      <c r="L318" s="296" t="s">
        <v>4798</v>
      </c>
      <c r="M318" s="108"/>
      <c r="N318" s="108"/>
    </row>
    <row r="319" spans="1:14" s="114" customFormat="1" ht="63.75" x14ac:dyDescent="0.25">
      <c r="A319" s="296"/>
      <c r="B319" s="136" t="s">
        <v>4799</v>
      </c>
      <c r="C319" s="136"/>
      <c r="D319" s="137" t="s">
        <v>7879</v>
      </c>
      <c r="E319" s="107">
        <v>185100</v>
      </c>
      <c r="F319" s="107"/>
      <c r="G319" s="279" t="s">
        <v>4800</v>
      </c>
      <c r="H319" s="279"/>
      <c r="I319" s="279"/>
      <c r="J319" s="279"/>
      <c r="K319" s="294"/>
      <c r="L319" s="296" t="s">
        <v>4801</v>
      </c>
      <c r="M319" s="108"/>
      <c r="N319" s="108"/>
    </row>
    <row r="320" spans="1:14" s="114" customFormat="1" ht="63.75" x14ac:dyDescent="0.25">
      <c r="A320" s="296"/>
      <c r="B320" s="136" t="s">
        <v>4802</v>
      </c>
      <c r="C320" s="136"/>
      <c r="D320" s="137" t="s">
        <v>7879</v>
      </c>
      <c r="E320" s="107">
        <v>150900</v>
      </c>
      <c r="F320" s="107"/>
      <c r="G320" s="279" t="s">
        <v>4803</v>
      </c>
      <c r="H320" s="279"/>
      <c r="I320" s="279"/>
      <c r="J320" s="279"/>
      <c r="K320" s="294"/>
      <c r="L320" s="296" t="s">
        <v>4804</v>
      </c>
      <c r="M320" s="108"/>
      <c r="N320" s="108"/>
    </row>
    <row r="321" spans="1:14" s="114" customFormat="1" ht="63.75" x14ac:dyDescent="0.25">
      <c r="A321" s="296"/>
      <c r="B321" s="136" t="s">
        <v>4805</v>
      </c>
      <c r="C321" s="136"/>
      <c r="D321" s="137" t="s">
        <v>7879</v>
      </c>
      <c r="E321" s="107">
        <v>740000</v>
      </c>
      <c r="F321" s="107"/>
      <c r="G321" s="279" t="s">
        <v>4806</v>
      </c>
      <c r="H321" s="279"/>
      <c r="I321" s="279"/>
      <c r="J321" s="279"/>
      <c r="K321" s="294"/>
      <c r="L321" s="296" t="s">
        <v>4807</v>
      </c>
      <c r="M321" s="108"/>
      <c r="N321" s="108"/>
    </row>
    <row r="322" spans="1:14" s="114" customFormat="1" ht="76.5" x14ac:dyDescent="0.25">
      <c r="A322" s="296"/>
      <c r="B322" s="136" t="s">
        <v>4805</v>
      </c>
      <c r="C322" s="136"/>
      <c r="D322" s="137" t="s">
        <v>7879</v>
      </c>
      <c r="E322" s="107">
        <v>1313500</v>
      </c>
      <c r="F322" s="107"/>
      <c r="G322" s="279" t="s">
        <v>4808</v>
      </c>
      <c r="H322" s="279"/>
      <c r="I322" s="279"/>
      <c r="J322" s="279"/>
      <c r="K322" s="294"/>
      <c r="L322" s="296" t="s">
        <v>4809</v>
      </c>
      <c r="M322" s="108" t="s">
        <v>7270</v>
      </c>
      <c r="N322" s="108"/>
    </row>
    <row r="323" spans="1:14" s="114" customFormat="1" ht="63.75" x14ac:dyDescent="0.25">
      <c r="A323" s="296"/>
      <c r="B323" s="136" t="s">
        <v>4805</v>
      </c>
      <c r="C323" s="136"/>
      <c r="D323" s="137" t="s">
        <v>7879</v>
      </c>
      <c r="E323" s="107">
        <v>632727</v>
      </c>
      <c r="F323" s="107"/>
      <c r="G323" s="279" t="s">
        <v>4810</v>
      </c>
      <c r="H323" s="279"/>
      <c r="I323" s="279"/>
      <c r="J323" s="279"/>
      <c r="K323" s="294"/>
      <c r="L323" s="296" t="s">
        <v>4811</v>
      </c>
      <c r="M323" s="108"/>
      <c r="N323" s="108"/>
    </row>
    <row r="324" spans="1:14" s="114" customFormat="1" ht="63.75" x14ac:dyDescent="0.25">
      <c r="A324" s="296"/>
      <c r="B324" s="136" t="s">
        <v>4805</v>
      </c>
      <c r="C324" s="136"/>
      <c r="D324" s="137" t="s">
        <v>7879</v>
      </c>
      <c r="E324" s="107">
        <v>358734</v>
      </c>
      <c r="F324" s="107"/>
      <c r="G324" s="279" t="s">
        <v>4812</v>
      </c>
      <c r="H324" s="279"/>
      <c r="I324" s="279"/>
      <c r="J324" s="279"/>
      <c r="K324" s="294"/>
      <c r="L324" s="296" t="s">
        <v>4813</v>
      </c>
      <c r="M324" s="108"/>
      <c r="N324" s="108"/>
    </row>
    <row r="325" spans="1:14" s="114" customFormat="1" ht="63.75" x14ac:dyDescent="0.25">
      <c r="A325" s="296"/>
      <c r="B325" s="136" t="s">
        <v>4805</v>
      </c>
      <c r="C325" s="136"/>
      <c r="D325" s="137" t="s">
        <v>7879</v>
      </c>
      <c r="E325" s="107">
        <v>50135</v>
      </c>
      <c r="F325" s="107"/>
      <c r="G325" s="279" t="s">
        <v>4814</v>
      </c>
      <c r="H325" s="279"/>
      <c r="I325" s="279"/>
      <c r="J325" s="279"/>
      <c r="K325" s="294"/>
      <c r="L325" s="296" t="s">
        <v>4815</v>
      </c>
      <c r="M325" s="108"/>
      <c r="N325" s="108"/>
    </row>
    <row r="326" spans="1:14" s="114" customFormat="1" ht="63.75" x14ac:dyDescent="0.25">
      <c r="A326" s="296"/>
      <c r="B326" s="136" t="s">
        <v>4805</v>
      </c>
      <c r="C326" s="136"/>
      <c r="D326" s="137" t="s">
        <v>7879</v>
      </c>
      <c r="E326" s="107">
        <v>783786</v>
      </c>
      <c r="F326" s="107"/>
      <c r="G326" s="279" t="s">
        <v>4816</v>
      </c>
      <c r="H326" s="279"/>
      <c r="I326" s="279"/>
      <c r="J326" s="279"/>
      <c r="K326" s="294"/>
      <c r="L326" s="296" t="s">
        <v>4817</v>
      </c>
      <c r="M326" s="108"/>
      <c r="N326" s="108"/>
    </row>
    <row r="327" spans="1:14" s="114" customFormat="1" ht="63.75" x14ac:dyDescent="0.25">
      <c r="A327" s="296"/>
      <c r="B327" s="136" t="s">
        <v>4818</v>
      </c>
      <c r="C327" s="136"/>
      <c r="D327" s="137" t="s">
        <v>7879</v>
      </c>
      <c r="E327" s="107"/>
      <c r="F327" s="107"/>
      <c r="G327" s="279" t="s">
        <v>4819</v>
      </c>
      <c r="H327" s="279"/>
      <c r="I327" s="279"/>
      <c r="J327" s="279"/>
      <c r="K327" s="294"/>
      <c r="L327" s="296" t="s">
        <v>4820</v>
      </c>
      <c r="M327" s="108"/>
      <c r="N327" s="108"/>
    </row>
    <row r="328" spans="1:14" s="114" customFormat="1" ht="63.75" x14ac:dyDescent="0.25">
      <c r="A328" s="296"/>
      <c r="B328" s="136" t="s">
        <v>4818</v>
      </c>
      <c r="C328" s="136"/>
      <c r="D328" s="137" t="s">
        <v>7879</v>
      </c>
      <c r="E328" s="107"/>
      <c r="F328" s="107"/>
      <c r="G328" s="279" t="s">
        <v>4819</v>
      </c>
      <c r="H328" s="279"/>
      <c r="I328" s="279"/>
      <c r="J328" s="279"/>
      <c r="K328" s="294"/>
      <c r="L328" s="296" t="s">
        <v>4821</v>
      </c>
      <c r="M328" s="108"/>
      <c r="N328" s="108"/>
    </row>
    <row r="329" spans="1:14" s="114" customFormat="1" ht="63.75" x14ac:dyDescent="0.25">
      <c r="A329" s="296"/>
      <c r="B329" s="136" t="s">
        <v>4818</v>
      </c>
      <c r="C329" s="136"/>
      <c r="D329" s="137" t="s">
        <v>7879</v>
      </c>
      <c r="E329" s="107"/>
      <c r="F329" s="107"/>
      <c r="G329" s="279" t="s">
        <v>4819</v>
      </c>
      <c r="H329" s="279"/>
      <c r="I329" s="279"/>
      <c r="J329" s="279"/>
      <c r="K329" s="294"/>
      <c r="L329" s="296" t="s">
        <v>4822</v>
      </c>
      <c r="M329" s="108"/>
      <c r="N329" s="108"/>
    </row>
    <row r="330" spans="1:14" s="114" customFormat="1" ht="63.75" x14ac:dyDescent="0.25">
      <c r="A330" s="296"/>
      <c r="B330" s="136" t="s">
        <v>4818</v>
      </c>
      <c r="C330" s="136"/>
      <c r="D330" s="137" t="s">
        <v>7879</v>
      </c>
      <c r="E330" s="107"/>
      <c r="F330" s="107"/>
      <c r="G330" s="279" t="s">
        <v>4819</v>
      </c>
      <c r="H330" s="279"/>
      <c r="I330" s="279"/>
      <c r="J330" s="279"/>
      <c r="K330" s="294"/>
      <c r="L330" s="296" t="s">
        <v>4823</v>
      </c>
      <c r="M330" s="108"/>
      <c r="N330" s="108"/>
    </row>
    <row r="331" spans="1:14" s="114" customFormat="1" ht="63.75" x14ac:dyDescent="0.25">
      <c r="A331" s="296"/>
      <c r="B331" s="136" t="s">
        <v>4818</v>
      </c>
      <c r="C331" s="136"/>
      <c r="D331" s="137" t="s">
        <v>7879</v>
      </c>
      <c r="E331" s="107"/>
      <c r="F331" s="107"/>
      <c r="G331" s="279" t="s">
        <v>4819</v>
      </c>
      <c r="H331" s="279"/>
      <c r="I331" s="279"/>
      <c r="J331" s="279"/>
      <c r="K331" s="294"/>
      <c r="L331" s="296" t="s">
        <v>4824</v>
      </c>
      <c r="M331" s="108"/>
      <c r="N331" s="108"/>
    </row>
    <row r="332" spans="1:14" s="114" customFormat="1" ht="63.75" x14ac:dyDescent="0.25">
      <c r="A332" s="296"/>
      <c r="B332" s="136" t="s">
        <v>4818</v>
      </c>
      <c r="C332" s="136"/>
      <c r="D332" s="137" t="s">
        <v>7879</v>
      </c>
      <c r="E332" s="107"/>
      <c r="F332" s="107"/>
      <c r="G332" s="279" t="s">
        <v>4819</v>
      </c>
      <c r="H332" s="279"/>
      <c r="I332" s="279"/>
      <c r="J332" s="279"/>
      <c r="K332" s="294"/>
      <c r="L332" s="296" t="s">
        <v>4825</v>
      </c>
      <c r="M332" s="108"/>
      <c r="N332" s="108"/>
    </row>
    <row r="333" spans="1:14" s="114" customFormat="1" ht="63.75" x14ac:dyDescent="0.25">
      <c r="A333" s="296"/>
      <c r="B333" s="136" t="s">
        <v>4818</v>
      </c>
      <c r="C333" s="136"/>
      <c r="D333" s="137" t="s">
        <v>7879</v>
      </c>
      <c r="E333" s="107"/>
      <c r="F333" s="107"/>
      <c r="G333" s="279" t="s">
        <v>4819</v>
      </c>
      <c r="H333" s="279"/>
      <c r="I333" s="279"/>
      <c r="J333" s="279"/>
      <c r="K333" s="294"/>
      <c r="L333" s="296" t="s">
        <v>4826</v>
      </c>
      <c r="M333" s="108"/>
      <c r="N333" s="108"/>
    </row>
    <row r="334" spans="1:14" s="114" customFormat="1" ht="63.75" x14ac:dyDescent="0.25">
      <c r="A334" s="296"/>
      <c r="B334" s="136" t="s">
        <v>4818</v>
      </c>
      <c r="C334" s="136"/>
      <c r="D334" s="137" t="s">
        <v>7879</v>
      </c>
      <c r="E334" s="107"/>
      <c r="F334" s="107"/>
      <c r="G334" s="279" t="s">
        <v>4819</v>
      </c>
      <c r="H334" s="279"/>
      <c r="I334" s="279"/>
      <c r="J334" s="279"/>
      <c r="K334" s="294"/>
      <c r="L334" s="296" t="s">
        <v>4827</v>
      </c>
      <c r="M334" s="108"/>
      <c r="N334" s="108"/>
    </row>
    <row r="335" spans="1:14" s="114" customFormat="1" ht="63.75" x14ac:dyDescent="0.25">
      <c r="A335" s="296"/>
      <c r="B335" s="136" t="s">
        <v>4818</v>
      </c>
      <c r="C335" s="136"/>
      <c r="D335" s="137" t="s">
        <v>7879</v>
      </c>
      <c r="E335" s="107"/>
      <c r="F335" s="107"/>
      <c r="G335" s="279" t="s">
        <v>4819</v>
      </c>
      <c r="H335" s="279"/>
      <c r="I335" s="279"/>
      <c r="J335" s="279"/>
      <c r="K335" s="294"/>
      <c r="L335" s="296" t="s">
        <v>4828</v>
      </c>
      <c r="M335" s="108"/>
      <c r="N335" s="108"/>
    </row>
    <row r="336" spans="1:14" s="114" customFormat="1" ht="63.75" x14ac:dyDescent="0.25">
      <c r="A336" s="296"/>
      <c r="B336" s="136" t="s">
        <v>4818</v>
      </c>
      <c r="C336" s="136"/>
      <c r="D336" s="137" t="s">
        <v>7879</v>
      </c>
      <c r="E336" s="107"/>
      <c r="F336" s="107"/>
      <c r="G336" s="279" t="s">
        <v>4819</v>
      </c>
      <c r="H336" s="279"/>
      <c r="I336" s="279"/>
      <c r="J336" s="279"/>
      <c r="K336" s="294"/>
      <c r="L336" s="296" t="s">
        <v>4829</v>
      </c>
      <c r="M336" s="108"/>
      <c r="N336" s="108"/>
    </row>
    <row r="337" spans="1:14" s="114" customFormat="1" ht="63.75" x14ac:dyDescent="0.25">
      <c r="A337" s="296"/>
      <c r="B337" s="136" t="s">
        <v>4818</v>
      </c>
      <c r="C337" s="136"/>
      <c r="D337" s="137" t="s">
        <v>7879</v>
      </c>
      <c r="E337" s="107"/>
      <c r="F337" s="107"/>
      <c r="G337" s="279" t="s">
        <v>4819</v>
      </c>
      <c r="H337" s="279"/>
      <c r="I337" s="279"/>
      <c r="J337" s="279"/>
      <c r="K337" s="294"/>
      <c r="L337" s="296" t="s">
        <v>4830</v>
      </c>
      <c r="M337" s="108"/>
      <c r="N337" s="108"/>
    </row>
    <row r="338" spans="1:14" s="114" customFormat="1" ht="63.75" x14ac:dyDescent="0.25">
      <c r="A338" s="296"/>
      <c r="B338" s="136" t="s">
        <v>4818</v>
      </c>
      <c r="C338" s="136"/>
      <c r="D338" s="137" t="s">
        <v>7879</v>
      </c>
      <c r="E338" s="107"/>
      <c r="F338" s="107"/>
      <c r="G338" s="279" t="s">
        <v>4819</v>
      </c>
      <c r="H338" s="279"/>
      <c r="I338" s="279"/>
      <c r="J338" s="279"/>
      <c r="K338" s="294"/>
      <c r="L338" s="296" t="s">
        <v>4831</v>
      </c>
      <c r="M338" s="108"/>
      <c r="N338" s="108"/>
    </row>
    <row r="339" spans="1:14" s="114" customFormat="1" ht="63.75" x14ac:dyDescent="0.25">
      <c r="A339" s="296"/>
      <c r="B339" s="136" t="s">
        <v>4818</v>
      </c>
      <c r="C339" s="136"/>
      <c r="D339" s="137" t="s">
        <v>7879</v>
      </c>
      <c r="E339" s="107"/>
      <c r="F339" s="107"/>
      <c r="G339" s="279" t="s">
        <v>4819</v>
      </c>
      <c r="H339" s="279"/>
      <c r="I339" s="279"/>
      <c r="J339" s="279"/>
      <c r="K339" s="294"/>
      <c r="L339" s="296" t="s">
        <v>4832</v>
      </c>
      <c r="M339" s="108"/>
      <c r="N339" s="108"/>
    </row>
    <row r="340" spans="1:14" s="114" customFormat="1" ht="63.75" x14ac:dyDescent="0.25">
      <c r="A340" s="296"/>
      <c r="B340" s="136" t="s">
        <v>4818</v>
      </c>
      <c r="C340" s="136"/>
      <c r="D340" s="137" t="s">
        <v>7879</v>
      </c>
      <c r="E340" s="107"/>
      <c r="F340" s="107"/>
      <c r="G340" s="279" t="s">
        <v>4819</v>
      </c>
      <c r="H340" s="279"/>
      <c r="I340" s="279"/>
      <c r="J340" s="279"/>
      <c r="K340" s="294"/>
      <c r="L340" s="296" t="s">
        <v>4833</v>
      </c>
      <c r="M340" s="108"/>
      <c r="N340" s="108"/>
    </row>
    <row r="341" spans="1:14" s="114" customFormat="1" ht="63.75" x14ac:dyDescent="0.25">
      <c r="A341" s="296"/>
      <c r="B341" s="136" t="s">
        <v>4818</v>
      </c>
      <c r="C341" s="136"/>
      <c r="D341" s="137" t="s">
        <v>7879</v>
      </c>
      <c r="E341" s="107"/>
      <c r="F341" s="107"/>
      <c r="G341" s="279" t="s">
        <v>4819</v>
      </c>
      <c r="H341" s="279"/>
      <c r="I341" s="279"/>
      <c r="J341" s="279"/>
      <c r="K341" s="294"/>
      <c r="L341" s="296" t="s">
        <v>4834</v>
      </c>
      <c r="M341" s="108"/>
      <c r="N341" s="108"/>
    </row>
    <row r="342" spans="1:14" s="114" customFormat="1" ht="63.75" x14ac:dyDescent="0.25">
      <c r="A342" s="296"/>
      <c r="B342" s="136" t="s">
        <v>4818</v>
      </c>
      <c r="C342" s="136"/>
      <c r="D342" s="137" t="s">
        <v>7879</v>
      </c>
      <c r="E342" s="107"/>
      <c r="F342" s="107"/>
      <c r="G342" s="279" t="s">
        <v>4819</v>
      </c>
      <c r="H342" s="279"/>
      <c r="I342" s="279"/>
      <c r="J342" s="279"/>
      <c r="K342" s="294"/>
      <c r="L342" s="296" t="s">
        <v>4835</v>
      </c>
      <c r="M342" s="108"/>
      <c r="N342" s="108"/>
    </row>
    <row r="343" spans="1:14" s="114" customFormat="1" ht="140.25" x14ac:dyDescent="0.25">
      <c r="A343" s="296"/>
      <c r="B343" s="136" t="s">
        <v>7018</v>
      </c>
      <c r="C343" s="136"/>
      <c r="D343" s="137" t="s">
        <v>7879</v>
      </c>
      <c r="E343" s="107">
        <v>2567010</v>
      </c>
      <c r="F343" s="107"/>
      <c r="G343" s="279" t="s">
        <v>7017</v>
      </c>
      <c r="H343" s="279"/>
      <c r="I343" s="279"/>
      <c r="J343" s="279"/>
      <c r="K343" s="294"/>
      <c r="L343" s="296" t="s">
        <v>7019</v>
      </c>
      <c r="M343" s="108"/>
      <c r="N343" s="108"/>
    </row>
    <row r="344" spans="1:14" s="114" customFormat="1" ht="63.75" x14ac:dyDescent="0.25">
      <c r="A344" s="296"/>
      <c r="B344" s="136" t="s">
        <v>4818</v>
      </c>
      <c r="C344" s="136"/>
      <c r="D344" s="137" t="s">
        <v>7879</v>
      </c>
      <c r="E344" s="107"/>
      <c r="F344" s="107"/>
      <c r="G344" s="279" t="s">
        <v>4819</v>
      </c>
      <c r="H344" s="279"/>
      <c r="I344" s="279"/>
      <c r="J344" s="279"/>
      <c r="K344" s="294"/>
      <c r="L344" s="296" t="s">
        <v>4836</v>
      </c>
      <c r="M344" s="108"/>
      <c r="N344" s="108"/>
    </row>
    <row r="345" spans="1:14" s="114" customFormat="1" ht="63.75" x14ac:dyDescent="0.25">
      <c r="A345" s="296"/>
      <c r="B345" s="136" t="s">
        <v>4818</v>
      </c>
      <c r="C345" s="136"/>
      <c r="D345" s="137" t="s">
        <v>7879</v>
      </c>
      <c r="E345" s="107"/>
      <c r="F345" s="107"/>
      <c r="G345" s="279" t="s">
        <v>4819</v>
      </c>
      <c r="H345" s="279"/>
      <c r="I345" s="279"/>
      <c r="J345" s="279"/>
      <c r="K345" s="294"/>
      <c r="L345" s="296" t="s">
        <v>4837</v>
      </c>
      <c r="M345" s="108"/>
      <c r="N345" s="108"/>
    </row>
    <row r="346" spans="1:14" s="114" customFormat="1" ht="63.75" x14ac:dyDescent="0.25">
      <c r="A346" s="296"/>
      <c r="B346" s="136" t="s">
        <v>4818</v>
      </c>
      <c r="C346" s="136"/>
      <c r="D346" s="137" t="s">
        <v>7879</v>
      </c>
      <c r="E346" s="107"/>
      <c r="F346" s="107"/>
      <c r="G346" s="279" t="s">
        <v>4819</v>
      </c>
      <c r="H346" s="279"/>
      <c r="I346" s="279"/>
      <c r="J346" s="279"/>
      <c r="K346" s="294"/>
      <c r="L346" s="296" t="s">
        <v>4838</v>
      </c>
      <c r="M346" s="108"/>
      <c r="N346" s="108"/>
    </row>
    <row r="347" spans="1:14" s="114" customFormat="1" ht="63.75" x14ac:dyDescent="0.25">
      <c r="A347" s="296"/>
      <c r="B347" s="136" t="s">
        <v>4818</v>
      </c>
      <c r="C347" s="136"/>
      <c r="D347" s="137" t="s">
        <v>7879</v>
      </c>
      <c r="E347" s="107"/>
      <c r="F347" s="107"/>
      <c r="G347" s="279" t="s">
        <v>4819</v>
      </c>
      <c r="H347" s="279"/>
      <c r="I347" s="279"/>
      <c r="J347" s="279"/>
      <c r="K347" s="294"/>
      <c r="L347" s="296" t="s">
        <v>4839</v>
      </c>
      <c r="M347" s="108"/>
      <c r="N347" s="108"/>
    </row>
    <row r="348" spans="1:14" s="114" customFormat="1" ht="63.75" x14ac:dyDescent="0.25">
      <c r="A348" s="296"/>
      <c r="B348" s="136" t="s">
        <v>4818</v>
      </c>
      <c r="C348" s="136"/>
      <c r="D348" s="137" t="s">
        <v>7879</v>
      </c>
      <c r="E348" s="107"/>
      <c r="F348" s="107"/>
      <c r="G348" s="279" t="s">
        <v>4819</v>
      </c>
      <c r="H348" s="279"/>
      <c r="I348" s="279"/>
      <c r="J348" s="279"/>
      <c r="K348" s="294"/>
      <c r="L348" s="296" t="s">
        <v>4840</v>
      </c>
      <c r="M348" s="148"/>
      <c r="N348" s="148"/>
    </row>
    <row r="349" spans="1:14" s="114" customFormat="1" ht="63.75" x14ac:dyDescent="0.25">
      <c r="A349" s="296"/>
      <c r="B349" s="136" t="s">
        <v>4818</v>
      </c>
      <c r="C349" s="136"/>
      <c r="D349" s="137" t="s">
        <v>7879</v>
      </c>
      <c r="E349" s="107"/>
      <c r="F349" s="107"/>
      <c r="G349" s="279" t="s">
        <v>4819</v>
      </c>
      <c r="H349" s="279"/>
      <c r="I349" s="279"/>
      <c r="J349" s="279"/>
      <c r="K349" s="294"/>
      <c r="L349" s="296" t="s">
        <v>4841</v>
      </c>
      <c r="M349" s="108"/>
      <c r="N349" s="108"/>
    </row>
    <row r="350" spans="1:14" s="114" customFormat="1" ht="63.75" x14ac:dyDescent="0.25">
      <c r="A350" s="296"/>
      <c r="B350" s="136" t="s">
        <v>4818</v>
      </c>
      <c r="C350" s="136"/>
      <c r="D350" s="137" t="s">
        <v>7879</v>
      </c>
      <c r="E350" s="107"/>
      <c r="F350" s="107"/>
      <c r="G350" s="279" t="s">
        <v>4819</v>
      </c>
      <c r="H350" s="279"/>
      <c r="I350" s="279"/>
      <c r="J350" s="279"/>
      <c r="K350" s="294"/>
      <c r="L350" s="296" t="s">
        <v>4842</v>
      </c>
      <c r="M350" s="108"/>
      <c r="N350" s="108"/>
    </row>
    <row r="351" spans="1:14" s="114" customFormat="1" ht="63.75" x14ac:dyDescent="0.25">
      <c r="A351" s="296"/>
      <c r="B351" s="136" t="s">
        <v>4818</v>
      </c>
      <c r="C351" s="136"/>
      <c r="D351" s="137" t="s">
        <v>7879</v>
      </c>
      <c r="E351" s="107"/>
      <c r="F351" s="107"/>
      <c r="G351" s="279" t="s">
        <v>4819</v>
      </c>
      <c r="H351" s="279"/>
      <c r="I351" s="279"/>
      <c r="J351" s="279"/>
      <c r="K351" s="294"/>
      <c r="L351" s="296" t="s">
        <v>4843</v>
      </c>
      <c r="M351" s="108"/>
      <c r="N351" s="108"/>
    </row>
    <row r="352" spans="1:14" s="114" customFormat="1" ht="63.75" x14ac:dyDescent="0.25">
      <c r="A352" s="296"/>
      <c r="B352" s="136" t="s">
        <v>4818</v>
      </c>
      <c r="C352" s="136"/>
      <c r="D352" s="137" t="s">
        <v>7879</v>
      </c>
      <c r="E352" s="107"/>
      <c r="F352" s="107"/>
      <c r="G352" s="279" t="s">
        <v>4819</v>
      </c>
      <c r="H352" s="279"/>
      <c r="I352" s="279"/>
      <c r="J352" s="279"/>
      <c r="K352" s="294"/>
      <c r="L352" s="296" t="s">
        <v>4844</v>
      </c>
      <c r="M352" s="108"/>
      <c r="N352" s="108"/>
    </row>
    <row r="353" spans="1:14" s="114" customFormat="1" ht="63.75" x14ac:dyDescent="0.25">
      <c r="A353" s="296"/>
      <c r="B353" s="136" t="s">
        <v>4818</v>
      </c>
      <c r="C353" s="136"/>
      <c r="D353" s="137" t="s">
        <v>7879</v>
      </c>
      <c r="E353" s="107"/>
      <c r="F353" s="107"/>
      <c r="G353" s="279" t="s">
        <v>4819</v>
      </c>
      <c r="H353" s="279"/>
      <c r="I353" s="279"/>
      <c r="J353" s="279"/>
      <c r="K353" s="294"/>
      <c r="L353" s="296" t="s">
        <v>4845</v>
      </c>
      <c r="M353" s="108"/>
      <c r="N353" s="108"/>
    </row>
    <row r="354" spans="1:14" s="114" customFormat="1" ht="63.75" x14ac:dyDescent="0.25">
      <c r="A354" s="296"/>
      <c r="B354" s="136" t="s">
        <v>4818</v>
      </c>
      <c r="C354" s="136"/>
      <c r="D354" s="137" t="s">
        <v>7879</v>
      </c>
      <c r="E354" s="107"/>
      <c r="F354" s="107"/>
      <c r="G354" s="279" t="s">
        <v>4819</v>
      </c>
      <c r="H354" s="279"/>
      <c r="I354" s="279"/>
      <c r="J354" s="279"/>
      <c r="K354" s="294"/>
      <c r="L354" s="296" t="s">
        <v>4846</v>
      </c>
      <c r="M354" s="108"/>
      <c r="N354" s="108"/>
    </row>
    <row r="355" spans="1:14" s="114" customFormat="1" ht="63.75" x14ac:dyDescent="0.25">
      <c r="A355" s="296"/>
      <c r="B355" s="136" t="s">
        <v>4818</v>
      </c>
      <c r="C355" s="136"/>
      <c r="D355" s="137" t="s">
        <v>7879</v>
      </c>
      <c r="E355" s="107"/>
      <c r="F355" s="107"/>
      <c r="G355" s="279" t="s">
        <v>4819</v>
      </c>
      <c r="H355" s="279"/>
      <c r="I355" s="279"/>
      <c r="J355" s="279"/>
      <c r="K355" s="294"/>
      <c r="L355" s="296" t="s">
        <v>4847</v>
      </c>
      <c r="M355" s="108"/>
      <c r="N355" s="108"/>
    </row>
    <row r="356" spans="1:14" s="114" customFormat="1" ht="63.75" x14ac:dyDescent="0.25">
      <c r="A356" s="296"/>
      <c r="B356" s="136" t="s">
        <v>4818</v>
      </c>
      <c r="C356" s="136"/>
      <c r="D356" s="137" t="s">
        <v>7879</v>
      </c>
      <c r="E356" s="107"/>
      <c r="F356" s="107"/>
      <c r="G356" s="279" t="s">
        <v>4819</v>
      </c>
      <c r="H356" s="279"/>
      <c r="I356" s="279"/>
      <c r="J356" s="279"/>
      <c r="K356" s="294"/>
      <c r="L356" s="296" t="s">
        <v>4848</v>
      </c>
      <c r="M356" s="108"/>
      <c r="N356" s="108"/>
    </row>
    <row r="357" spans="1:14" s="114" customFormat="1" ht="63.75" x14ac:dyDescent="0.25">
      <c r="A357" s="296"/>
      <c r="B357" s="136" t="s">
        <v>4818</v>
      </c>
      <c r="C357" s="136"/>
      <c r="D357" s="137" t="s">
        <v>7879</v>
      </c>
      <c r="E357" s="107"/>
      <c r="F357" s="107"/>
      <c r="G357" s="279" t="s">
        <v>4819</v>
      </c>
      <c r="H357" s="279"/>
      <c r="I357" s="279"/>
      <c r="J357" s="279"/>
      <c r="K357" s="294"/>
      <c r="L357" s="296" t="s">
        <v>4849</v>
      </c>
      <c r="M357" s="108"/>
      <c r="N357" s="108"/>
    </row>
    <row r="358" spans="1:14" s="114" customFormat="1" ht="63.75" x14ac:dyDescent="0.25">
      <c r="A358" s="296"/>
      <c r="B358" s="136" t="s">
        <v>4818</v>
      </c>
      <c r="C358" s="136"/>
      <c r="D358" s="137" t="s">
        <v>7879</v>
      </c>
      <c r="E358" s="107"/>
      <c r="F358" s="107"/>
      <c r="G358" s="279" t="s">
        <v>4819</v>
      </c>
      <c r="H358" s="279"/>
      <c r="I358" s="279"/>
      <c r="J358" s="279"/>
      <c r="K358" s="294"/>
      <c r="L358" s="296" t="s">
        <v>4850</v>
      </c>
      <c r="M358" s="108"/>
      <c r="N358" s="108"/>
    </row>
    <row r="359" spans="1:14" s="114" customFormat="1" ht="63.75" x14ac:dyDescent="0.25">
      <c r="A359" s="296"/>
      <c r="B359" s="136" t="s">
        <v>4818</v>
      </c>
      <c r="C359" s="136"/>
      <c r="D359" s="137" t="s">
        <v>7879</v>
      </c>
      <c r="E359" s="107"/>
      <c r="F359" s="107"/>
      <c r="G359" s="279" t="s">
        <v>4819</v>
      </c>
      <c r="H359" s="279"/>
      <c r="I359" s="279"/>
      <c r="J359" s="279"/>
      <c r="K359" s="294"/>
      <c r="L359" s="296" t="s">
        <v>4851</v>
      </c>
      <c r="M359" s="108"/>
      <c r="N359" s="108"/>
    </row>
    <row r="360" spans="1:14" s="114" customFormat="1" ht="63.75" x14ac:dyDescent="0.25">
      <c r="A360" s="296"/>
      <c r="B360" s="136" t="s">
        <v>4818</v>
      </c>
      <c r="C360" s="136"/>
      <c r="D360" s="137" t="s">
        <v>7879</v>
      </c>
      <c r="E360" s="107"/>
      <c r="F360" s="107"/>
      <c r="G360" s="279" t="s">
        <v>4819</v>
      </c>
      <c r="H360" s="279"/>
      <c r="I360" s="279"/>
      <c r="J360" s="279"/>
      <c r="K360" s="294"/>
      <c r="L360" s="296" t="s">
        <v>4852</v>
      </c>
      <c r="M360" s="108"/>
      <c r="N360" s="108"/>
    </row>
    <row r="361" spans="1:14" s="114" customFormat="1" ht="63.75" x14ac:dyDescent="0.25">
      <c r="A361" s="296"/>
      <c r="B361" s="136" t="s">
        <v>4818</v>
      </c>
      <c r="C361" s="136"/>
      <c r="D361" s="137" t="s">
        <v>7879</v>
      </c>
      <c r="E361" s="107"/>
      <c r="F361" s="107"/>
      <c r="G361" s="279" t="s">
        <v>4819</v>
      </c>
      <c r="H361" s="279"/>
      <c r="I361" s="279"/>
      <c r="J361" s="279"/>
      <c r="K361" s="294"/>
      <c r="L361" s="296" t="s">
        <v>4853</v>
      </c>
      <c r="M361" s="108"/>
      <c r="N361" s="108"/>
    </row>
    <row r="362" spans="1:14" s="114" customFormat="1" ht="63.75" x14ac:dyDescent="0.25">
      <c r="A362" s="296"/>
      <c r="B362" s="136" t="s">
        <v>4805</v>
      </c>
      <c r="C362" s="136"/>
      <c r="D362" s="137" t="s">
        <v>7879</v>
      </c>
      <c r="E362" s="107">
        <v>7968685.8899999997</v>
      </c>
      <c r="F362" s="107"/>
      <c r="G362" s="279" t="s">
        <v>4854</v>
      </c>
      <c r="H362" s="279"/>
      <c r="I362" s="279"/>
      <c r="J362" s="279"/>
      <c r="K362" s="294"/>
      <c r="L362" s="296" t="s">
        <v>4855</v>
      </c>
      <c r="M362" s="108"/>
      <c r="N362" s="108"/>
    </row>
    <row r="363" spans="1:14" s="114" customFormat="1" ht="63.75" x14ac:dyDescent="0.25">
      <c r="A363" s="296"/>
      <c r="B363" s="136" t="s">
        <v>4805</v>
      </c>
      <c r="C363" s="136"/>
      <c r="D363" s="137" t="s">
        <v>7879</v>
      </c>
      <c r="E363" s="107">
        <v>501160</v>
      </c>
      <c r="F363" s="107"/>
      <c r="G363" s="279" t="s">
        <v>4856</v>
      </c>
      <c r="H363" s="279"/>
      <c r="I363" s="279"/>
      <c r="J363" s="279"/>
      <c r="K363" s="294"/>
      <c r="L363" s="296" t="s">
        <v>4857</v>
      </c>
      <c r="M363" s="108"/>
      <c r="N363" s="108"/>
    </row>
    <row r="364" spans="1:14" s="114" customFormat="1" ht="76.5" x14ac:dyDescent="0.25">
      <c r="A364" s="296"/>
      <c r="B364" s="136" t="s">
        <v>4818</v>
      </c>
      <c r="C364" s="136"/>
      <c r="D364" s="137" t="s">
        <v>7879</v>
      </c>
      <c r="E364" s="107">
        <v>237163.85</v>
      </c>
      <c r="F364" s="107"/>
      <c r="G364" s="279" t="s">
        <v>4859</v>
      </c>
      <c r="H364" s="279"/>
      <c r="I364" s="279"/>
      <c r="J364" s="279"/>
      <c r="K364" s="294"/>
      <c r="L364" s="296" t="s">
        <v>4861</v>
      </c>
      <c r="M364" s="108"/>
      <c r="N364" s="108"/>
    </row>
    <row r="365" spans="1:14" s="114" customFormat="1" ht="76.5" x14ac:dyDescent="0.25">
      <c r="A365" s="296"/>
      <c r="B365" s="136" t="s">
        <v>4818</v>
      </c>
      <c r="C365" s="136"/>
      <c r="D365" s="137" t="s">
        <v>7879</v>
      </c>
      <c r="E365" s="107">
        <v>1106217</v>
      </c>
      <c r="F365" s="107"/>
      <c r="G365" s="279" t="s">
        <v>4859</v>
      </c>
      <c r="H365" s="279"/>
      <c r="I365" s="279"/>
      <c r="J365" s="279"/>
      <c r="K365" s="294"/>
      <c r="L365" s="296" t="s">
        <v>4862</v>
      </c>
      <c r="M365" s="108"/>
      <c r="N365" s="108"/>
    </row>
    <row r="366" spans="1:14" s="114" customFormat="1" ht="76.5" x14ac:dyDescent="0.25">
      <c r="A366" s="296"/>
      <c r="B366" s="136" t="s">
        <v>4818</v>
      </c>
      <c r="C366" s="136"/>
      <c r="D366" s="137" t="s">
        <v>7879</v>
      </c>
      <c r="E366" s="107">
        <v>362899.25</v>
      </c>
      <c r="F366" s="107"/>
      <c r="G366" s="279" t="s">
        <v>4859</v>
      </c>
      <c r="H366" s="279"/>
      <c r="I366" s="279"/>
      <c r="J366" s="279"/>
      <c r="K366" s="294"/>
      <c r="L366" s="296" t="s">
        <v>4863</v>
      </c>
      <c r="M366" s="108"/>
      <c r="N366" s="108"/>
    </row>
    <row r="367" spans="1:14" s="114" customFormat="1" ht="76.5" x14ac:dyDescent="0.25">
      <c r="A367" s="296"/>
      <c r="B367" s="136" t="s">
        <v>4818</v>
      </c>
      <c r="C367" s="136"/>
      <c r="D367" s="137" t="s">
        <v>7879</v>
      </c>
      <c r="E367" s="107">
        <v>3000000</v>
      </c>
      <c r="F367" s="107"/>
      <c r="G367" s="279" t="s">
        <v>4864</v>
      </c>
      <c r="H367" s="279"/>
      <c r="I367" s="279"/>
      <c r="J367" s="279"/>
      <c r="K367" s="294"/>
      <c r="L367" s="296" t="s">
        <v>4865</v>
      </c>
      <c r="M367" s="108"/>
      <c r="N367" s="108"/>
    </row>
    <row r="368" spans="1:14" s="114" customFormat="1" ht="76.5" x14ac:dyDescent="0.25">
      <c r="A368" s="296"/>
      <c r="B368" s="136" t="s">
        <v>4818</v>
      </c>
      <c r="C368" s="136"/>
      <c r="D368" s="137" t="s">
        <v>7879</v>
      </c>
      <c r="E368" s="107">
        <v>2010593</v>
      </c>
      <c r="F368" s="107"/>
      <c r="G368" s="279" t="s">
        <v>4864</v>
      </c>
      <c r="H368" s="279"/>
      <c r="I368" s="279"/>
      <c r="J368" s="279"/>
      <c r="K368" s="294"/>
      <c r="L368" s="296" t="s">
        <v>4866</v>
      </c>
      <c r="M368" s="108"/>
      <c r="N368" s="108"/>
    </row>
    <row r="369" spans="1:14" s="114" customFormat="1" ht="63.75" x14ac:dyDescent="0.25">
      <c r="A369" s="296"/>
      <c r="B369" s="136" t="s">
        <v>4858</v>
      </c>
      <c r="C369" s="136"/>
      <c r="D369" s="137" t="s">
        <v>7879</v>
      </c>
      <c r="E369" s="107">
        <v>2671009.84</v>
      </c>
      <c r="F369" s="107"/>
      <c r="G369" s="279" t="s">
        <v>4867</v>
      </c>
      <c r="H369" s="279"/>
      <c r="I369" s="279"/>
      <c r="J369" s="279"/>
      <c r="K369" s="294"/>
      <c r="L369" s="296" t="s">
        <v>4836</v>
      </c>
      <c r="M369" s="108"/>
      <c r="N369" s="108"/>
    </row>
    <row r="370" spans="1:14" s="114" customFormat="1" ht="63.75" x14ac:dyDescent="0.25">
      <c r="A370" s="296"/>
      <c r="B370" s="136" t="s">
        <v>4858</v>
      </c>
      <c r="C370" s="136"/>
      <c r="D370" s="137" t="s">
        <v>7879</v>
      </c>
      <c r="E370" s="107">
        <v>2779221.06</v>
      </c>
      <c r="F370" s="107"/>
      <c r="G370" s="279" t="s">
        <v>4867</v>
      </c>
      <c r="H370" s="279"/>
      <c r="I370" s="279"/>
      <c r="J370" s="279"/>
      <c r="K370" s="294"/>
      <c r="L370" s="296" t="s">
        <v>4830</v>
      </c>
      <c r="M370" s="108"/>
      <c r="N370" s="108"/>
    </row>
    <row r="371" spans="1:14" s="114" customFormat="1" ht="63.75" x14ac:dyDescent="0.25">
      <c r="A371" s="296"/>
      <c r="B371" s="136" t="s">
        <v>4805</v>
      </c>
      <c r="C371" s="136"/>
      <c r="D371" s="137" t="s">
        <v>7879</v>
      </c>
      <c r="E371" s="107">
        <v>2188988.06</v>
      </c>
      <c r="F371" s="107"/>
      <c r="G371" s="279" t="s">
        <v>4868</v>
      </c>
      <c r="H371" s="279"/>
      <c r="I371" s="279"/>
      <c r="J371" s="279"/>
      <c r="K371" s="294"/>
      <c r="L371" s="296" t="s">
        <v>4869</v>
      </c>
      <c r="M371" s="108"/>
      <c r="N371" s="108"/>
    </row>
    <row r="372" spans="1:14" s="114" customFormat="1" ht="63.75" x14ac:dyDescent="0.25">
      <c r="A372" s="296"/>
      <c r="B372" s="136" t="s">
        <v>4805</v>
      </c>
      <c r="C372" s="136"/>
      <c r="D372" s="137" t="s">
        <v>7879</v>
      </c>
      <c r="E372" s="107">
        <v>2364000</v>
      </c>
      <c r="F372" s="107"/>
      <c r="G372" s="279" t="s">
        <v>4868</v>
      </c>
      <c r="H372" s="279"/>
      <c r="I372" s="279"/>
      <c r="J372" s="279"/>
      <c r="K372" s="294"/>
      <c r="L372" s="296" t="s">
        <v>4870</v>
      </c>
      <c r="M372" s="108"/>
      <c r="N372" s="108"/>
    </row>
    <row r="373" spans="1:14" s="114" customFormat="1" ht="165.75" x14ac:dyDescent="0.25">
      <c r="A373" s="296"/>
      <c r="B373" s="136" t="s">
        <v>7015</v>
      </c>
      <c r="C373" s="136"/>
      <c r="D373" s="137" t="s">
        <v>7879</v>
      </c>
      <c r="E373" s="107">
        <f>838213+11933949.34</f>
        <v>12772162.34</v>
      </c>
      <c r="F373" s="107"/>
      <c r="G373" s="279" t="s">
        <v>7016</v>
      </c>
      <c r="H373" s="279"/>
      <c r="I373" s="279"/>
      <c r="J373" s="279"/>
      <c r="K373" s="294"/>
      <c r="L373" s="296" t="s">
        <v>4871</v>
      </c>
      <c r="M373" s="108"/>
      <c r="N373" s="108"/>
    </row>
    <row r="374" spans="1:14" s="114" customFormat="1" ht="63.75" x14ac:dyDescent="0.25">
      <c r="A374" s="296"/>
      <c r="B374" s="136" t="s">
        <v>4805</v>
      </c>
      <c r="C374" s="136"/>
      <c r="D374" s="137" t="s">
        <v>7879</v>
      </c>
      <c r="E374" s="107">
        <v>99000</v>
      </c>
      <c r="F374" s="107"/>
      <c r="G374" s="279" t="s">
        <v>4872</v>
      </c>
      <c r="H374" s="279"/>
      <c r="I374" s="279"/>
      <c r="J374" s="279"/>
      <c r="K374" s="294"/>
      <c r="L374" s="296" t="s">
        <v>4873</v>
      </c>
      <c r="M374" s="108"/>
      <c r="N374" s="108"/>
    </row>
    <row r="375" spans="1:14" s="114" customFormat="1" ht="63.75" x14ac:dyDescent="0.25">
      <c r="A375" s="296"/>
      <c r="B375" s="136" t="s">
        <v>4805</v>
      </c>
      <c r="C375" s="136"/>
      <c r="D375" s="137" t="s">
        <v>7879</v>
      </c>
      <c r="E375" s="107">
        <v>264484</v>
      </c>
      <c r="F375" s="107"/>
      <c r="G375" s="279" t="s">
        <v>4872</v>
      </c>
      <c r="H375" s="279"/>
      <c r="I375" s="279"/>
      <c r="J375" s="279"/>
      <c r="K375" s="294"/>
      <c r="L375" s="296" t="s">
        <v>4874</v>
      </c>
      <c r="M375" s="108"/>
      <c r="N375" s="108"/>
    </row>
    <row r="376" spans="1:14" s="114" customFormat="1" ht="63.75" x14ac:dyDescent="0.25">
      <c r="A376" s="296"/>
      <c r="B376" s="136" t="s">
        <v>4805</v>
      </c>
      <c r="C376" s="136"/>
      <c r="D376" s="137" t="s">
        <v>7879</v>
      </c>
      <c r="E376" s="107">
        <v>206634</v>
      </c>
      <c r="F376" s="107"/>
      <c r="G376" s="279" t="s">
        <v>4872</v>
      </c>
      <c r="H376" s="279"/>
      <c r="I376" s="279"/>
      <c r="J376" s="279"/>
      <c r="K376" s="294"/>
      <c r="L376" s="296" t="s">
        <v>4875</v>
      </c>
      <c r="M376" s="108"/>
      <c r="N376" s="108"/>
    </row>
    <row r="377" spans="1:14" s="114" customFormat="1" ht="63.75" x14ac:dyDescent="0.25">
      <c r="A377" s="258"/>
      <c r="B377" s="136" t="s">
        <v>4805</v>
      </c>
      <c r="C377" s="136"/>
      <c r="D377" s="137" t="s">
        <v>7879</v>
      </c>
      <c r="E377" s="107">
        <v>639657.09</v>
      </c>
      <c r="F377" s="107"/>
      <c r="G377" s="279" t="s">
        <v>4876</v>
      </c>
      <c r="H377" s="279"/>
      <c r="I377" s="279"/>
      <c r="J377" s="279"/>
      <c r="K377" s="294"/>
      <c r="L377" s="294" t="s">
        <v>4877</v>
      </c>
      <c r="M377" s="45"/>
      <c r="N377" s="45"/>
    </row>
    <row r="378" spans="1:14" s="114" customFormat="1" ht="63.75" x14ac:dyDescent="0.25">
      <c r="A378" s="258"/>
      <c r="B378" s="136" t="s">
        <v>4805</v>
      </c>
      <c r="C378" s="136"/>
      <c r="D378" s="137" t="s">
        <v>7879</v>
      </c>
      <c r="E378" s="107">
        <v>201254</v>
      </c>
      <c r="F378" s="107"/>
      <c r="G378" s="279" t="s">
        <v>4878</v>
      </c>
      <c r="H378" s="279"/>
      <c r="I378" s="279"/>
      <c r="J378" s="279"/>
      <c r="K378" s="294"/>
      <c r="L378" s="294" t="s">
        <v>4879</v>
      </c>
      <c r="M378" s="45"/>
      <c r="N378" s="45"/>
    </row>
    <row r="379" spans="1:14" s="114" customFormat="1" ht="76.5" x14ac:dyDescent="0.25">
      <c r="A379" s="258"/>
      <c r="B379" s="279" t="s">
        <v>4880</v>
      </c>
      <c r="C379" s="279"/>
      <c r="D379" s="137" t="s">
        <v>7879</v>
      </c>
      <c r="E379" s="115">
        <f>19771004+9974617.18</f>
        <v>29745621.18</v>
      </c>
      <c r="F379" s="115"/>
      <c r="G379" s="279" t="s">
        <v>4881</v>
      </c>
      <c r="H379" s="279"/>
      <c r="I379" s="279"/>
      <c r="J379" s="279"/>
      <c r="K379" s="294"/>
      <c r="L379" s="258" t="s">
        <v>4777</v>
      </c>
      <c r="M379" s="45" t="s">
        <v>4882</v>
      </c>
      <c r="N379" s="45"/>
    </row>
    <row r="380" spans="1:14" s="114" customFormat="1" ht="76.5" x14ac:dyDescent="0.25">
      <c r="A380" s="258"/>
      <c r="B380" s="279" t="s">
        <v>4883</v>
      </c>
      <c r="C380" s="279"/>
      <c r="D380" s="137" t="s">
        <v>7879</v>
      </c>
      <c r="E380" s="115">
        <f>10540216+380968.17</f>
        <v>10921184.17</v>
      </c>
      <c r="F380" s="115"/>
      <c r="G380" s="279" t="s">
        <v>4881</v>
      </c>
      <c r="H380" s="279"/>
      <c r="I380" s="279"/>
      <c r="J380" s="279"/>
      <c r="K380" s="294"/>
      <c r="L380" s="258" t="s">
        <v>4769</v>
      </c>
      <c r="M380" s="45" t="s">
        <v>4882</v>
      </c>
      <c r="N380" s="45"/>
    </row>
    <row r="381" spans="1:14" s="114" customFormat="1" ht="76.5" x14ac:dyDescent="0.25">
      <c r="A381" s="258"/>
      <c r="B381" s="279" t="s">
        <v>4884</v>
      </c>
      <c r="C381" s="279"/>
      <c r="D381" s="137" t="s">
        <v>7879</v>
      </c>
      <c r="E381" s="115">
        <f>19059226+864067.77</f>
        <v>19923293.77</v>
      </c>
      <c r="F381" s="115"/>
      <c r="G381" s="279" t="s">
        <v>4881</v>
      </c>
      <c r="H381" s="279"/>
      <c r="I381" s="279"/>
      <c r="J381" s="279"/>
      <c r="K381" s="294"/>
      <c r="L381" s="258" t="s">
        <v>4885</v>
      </c>
      <c r="M381" s="45" t="s">
        <v>4882</v>
      </c>
      <c r="N381" s="45"/>
    </row>
    <row r="382" spans="1:14" s="114" customFormat="1" ht="76.5" x14ac:dyDescent="0.25">
      <c r="A382" s="258"/>
      <c r="B382" s="279" t="s">
        <v>4886</v>
      </c>
      <c r="C382" s="279"/>
      <c r="D382" s="137" t="s">
        <v>7879</v>
      </c>
      <c r="E382" s="115">
        <f>16869630.67+5683563.07</f>
        <v>22553193.740000002</v>
      </c>
      <c r="F382" s="115"/>
      <c r="G382" s="279" t="s">
        <v>4881</v>
      </c>
      <c r="H382" s="279"/>
      <c r="I382" s="279"/>
      <c r="J382" s="279"/>
      <c r="K382" s="294"/>
      <c r="L382" s="258" t="s">
        <v>4887</v>
      </c>
      <c r="M382" s="45" t="s">
        <v>4882</v>
      </c>
      <c r="N382" s="45"/>
    </row>
    <row r="383" spans="1:14" s="114" customFormat="1" ht="76.5" x14ac:dyDescent="0.25">
      <c r="A383" s="258"/>
      <c r="B383" s="279" t="s">
        <v>4888</v>
      </c>
      <c r="C383" s="279"/>
      <c r="D383" s="137" t="s">
        <v>7879</v>
      </c>
      <c r="E383" s="115">
        <f>14453913.33+7618204.69</f>
        <v>22072118.02</v>
      </c>
      <c r="F383" s="115"/>
      <c r="G383" s="279" t="s">
        <v>4881</v>
      </c>
      <c r="H383" s="279"/>
      <c r="I383" s="279"/>
      <c r="J383" s="279"/>
      <c r="K383" s="294"/>
      <c r="L383" s="258" t="s">
        <v>4773</v>
      </c>
      <c r="M383" s="45" t="s">
        <v>4882</v>
      </c>
      <c r="N383" s="45"/>
    </row>
    <row r="384" spans="1:14" s="114" customFormat="1" ht="76.5" x14ac:dyDescent="0.25">
      <c r="A384" s="258"/>
      <c r="B384" s="279" t="s">
        <v>4889</v>
      </c>
      <c r="C384" s="279"/>
      <c r="D384" s="137" t="s">
        <v>7879</v>
      </c>
      <c r="E384" s="115">
        <f>11863672+642809.36</f>
        <v>12506481.359999999</v>
      </c>
      <c r="F384" s="115"/>
      <c r="G384" s="279" t="s">
        <v>4881</v>
      </c>
      <c r="H384" s="279"/>
      <c r="I384" s="279"/>
      <c r="J384" s="279"/>
      <c r="K384" s="294"/>
      <c r="L384" s="258" t="s">
        <v>4890</v>
      </c>
      <c r="M384" s="45" t="s">
        <v>4882</v>
      </c>
      <c r="N384" s="45"/>
    </row>
    <row r="385" spans="1:14" s="114" customFormat="1" ht="140.25" x14ac:dyDescent="0.25">
      <c r="A385" s="258"/>
      <c r="B385" s="208" t="s">
        <v>7020</v>
      </c>
      <c r="C385" s="279"/>
      <c r="D385" s="137" t="s">
        <v>7879</v>
      </c>
      <c r="E385" s="115">
        <f>16917451.8+27889110.02</f>
        <v>44806561.82</v>
      </c>
      <c r="F385" s="115"/>
      <c r="G385" s="279" t="s">
        <v>7728</v>
      </c>
      <c r="H385" s="279"/>
      <c r="I385" s="279"/>
      <c r="J385" s="279"/>
      <c r="K385" s="294"/>
      <c r="L385" s="295" t="s">
        <v>7021</v>
      </c>
      <c r="M385" s="45" t="s">
        <v>4882</v>
      </c>
      <c r="N385" s="45"/>
    </row>
    <row r="386" spans="1:14" s="114" customFormat="1" ht="102" x14ac:dyDescent="0.25">
      <c r="A386" s="258"/>
      <c r="B386" s="279" t="s">
        <v>7022</v>
      </c>
      <c r="C386" s="279"/>
      <c r="D386" s="137" t="s">
        <v>7879</v>
      </c>
      <c r="E386" s="115">
        <v>2556500</v>
      </c>
      <c r="F386" s="115"/>
      <c r="G386" s="279" t="s">
        <v>7014</v>
      </c>
      <c r="H386" s="279"/>
      <c r="I386" s="279"/>
      <c r="J386" s="279"/>
      <c r="K386" s="294"/>
      <c r="L386" s="258" t="s">
        <v>7023</v>
      </c>
      <c r="M386" s="45" t="s">
        <v>4882</v>
      </c>
      <c r="N386" s="45"/>
    </row>
    <row r="387" spans="1:14" s="114" customFormat="1" ht="102" x14ac:dyDescent="0.25">
      <c r="A387" s="258"/>
      <c r="B387" s="279" t="s">
        <v>7024</v>
      </c>
      <c r="C387" s="279"/>
      <c r="D387" s="137" t="s">
        <v>7879</v>
      </c>
      <c r="E387" s="115">
        <v>2114383.69</v>
      </c>
      <c r="F387" s="115"/>
      <c r="G387" s="279" t="s">
        <v>7014</v>
      </c>
      <c r="H387" s="279"/>
      <c r="I387" s="279"/>
      <c r="J387" s="279"/>
      <c r="K387" s="294"/>
      <c r="L387" s="258" t="s">
        <v>7025</v>
      </c>
      <c r="M387" s="45" t="s">
        <v>4882</v>
      </c>
      <c r="N387" s="45"/>
    </row>
    <row r="388" spans="1:14" s="114" customFormat="1" ht="102" x14ac:dyDescent="0.25">
      <c r="A388" s="258"/>
      <c r="B388" s="279" t="s">
        <v>7026</v>
      </c>
      <c r="C388" s="279"/>
      <c r="D388" s="137" t="s">
        <v>7879</v>
      </c>
      <c r="E388" s="115">
        <v>2326103.86</v>
      </c>
      <c r="F388" s="115"/>
      <c r="G388" s="279" t="s">
        <v>7014</v>
      </c>
      <c r="H388" s="279"/>
      <c r="I388" s="279"/>
      <c r="J388" s="279"/>
      <c r="K388" s="294"/>
      <c r="L388" s="258" t="s">
        <v>7027</v>
      </c>
      <c r="M388" s="45" t="s">
        <v>4882</v>
      </c>
      <c r="N388" s="45"/>
    </row>
    <row r="389" spans="1:14" s="114" customFormat="1" ht="102" x14ac:dyDescent="0.25">
      <c r="A389" s="258"/>
      <c r="B389" s="279" t="s">
        <v>7028</v>
      </c>
      <c r="C389" s="279"/>
      <c r="D389" s="137" t="s">
        <v>7879</v>
      </c>
      <c r="E389" s="115">
        <v>2577000</v>
      </c>
      <c r="F389" s="115"/>
      <c r="G389" s="279" t="s">
        <v>7014</v>
      </c>
      <c r="H389" s="279"/>
      <c r="I389" s="279"/>
      <c r="J389" s="279"/>
      <c r="K389" s="294"/>
      <c r="L389" s="258" t="s">
        <v>7029</v>
      </c>
      <c r="M389" s="45" t="s">
        <v>4882</v>
      </c>
      <c r="N389" s="45"/>
    </row>
    <row r="390" spans="1:14" s="114" customFormat="1" ht="102" x14ac:dyDescent="0.25">
      <c r="A390" s="258"/>
      <c r="B390" s="279" t="s">
        <v>7030</v>
      </c>
      <c r="C390" s="279"/>
      <c r="D390" s="137" t="s">
        <v>7879</v>
      </c>
      <c r="E390" s="115">
        <v>2050000</v>
      </c>
      <c r="F390" s="115"/>
      <c r="G390" s="279" t="s">
        <v>7014</v>
      </c>
      <c r="H390" s="279"/>
      <c r="I390" s="279"/>
      <c r="J390" s="279"/>
      <c r="K390" s="294"/>
      <c r="L390" s="258" t="s">
        <v>7031</v>
      </c>
      <c r="M390" s="45" t="s">
        <v>4882</v>
      </c>
      <c r="N390" s="45"/>
    </row>
    <row r="391" spans="1:14" s="114" customFormat="1" ht="102" x14ac:dyDescent="0.25">
      <c r="A391" s="258"/>
      <c r="B391" s="279" t="s">
        <v>7032</v>
      </c>
      <c r="C391" s="279"/>
      <c r="D391" s="137" t="s">
        <v>7879</v>
      </c>
      <c r="E391" s="115">
        <v>2105878.7999999998</v>
      </c>
      <c r="F391" s="115"/>
      <c r="G391" s="279" t="s">
        <v>7014</v>
      </c>
      <c r="H391" s="279"/>
      <c r="I391" s="279"/>
      <c r="J391" s="279"/>
      <c r="K391" s="294"/>
      <c r="L391" s="258" t="s">
        <v>7033</v>
      </c>
      <c r="M391" s="45" t="s">
        <v>4882</v>
      </c>
      <c r="N391" s="45"/>
    </row>
    <row r="392" spans="1:14" s="114" customFormat="1" ht="102" x14ac:dyDescent="0.25">
      <c r="A392" s="258"/>
      <c r="B392" s="279" t="s">
        <v>7034</v>
      </c>
      <c r="C392" s="279"/>
      <c r="D392" s="137" t="s">
        <v>7879</v>
      </c>
      <c r="E392" s="115">
        <v>2100000</v>
      </c>
      <c r="F392" s="115"/>
      <c r="G392" s="279" t="s">
        <v>7014</v>
      </c>
      <c r="H392" s="279"/>
      <c r="I392" s="279"/>
      <c r="J392" s="279"/>
      <c r="K392" s="294"/>
      <c r="L392" s="258" t="s">
        <v>7035</v>
      </c>
      <c r="M392" s="45" t="s">
        <v>4882</v>
      </c>
      <c r="N392" s="45"/>
    </row>
    <row r="393" spans="1:14" ht="63.75" x14ac:dyDescent="0.25">
      <c r="A393" s="258"/>
      <c r="B393" s="279" t="s">
        <v>5435</v>
      </c>
      <c r="C393" s="279"/>
      <c r="D393" s="137" t="s">
        <v>7879</v>
      </c>
      <c r="E393" s="51">
        <v>681559</v>
      </c>
      <c r="F393" s="51"/>
      <c r="G393" s="279"/>
      <c r="H393" s="279"/>
      <c r="I393" s="279"/>
      <c r="J393" s="279"/>
      <c r="K393" s="294"/>
      <c r="L393" s="258"/>
      <c r="M393" s="45"/>
      <c r="N393" s="45" t="s">
        <v>5434</v>
      </c>
    </row>
    <row r="394" spans="1:14" ht="63.75" x14ac:dyDescent="0.25">
      <c r="A394" s="258"/>
      <c r="B394" s="279" t="s">
        <v>5436</v>
      </c>
      <c r="C394" s="279"/>
      <c r="D394" s="137" t="s">
        <v>7879</v>
      </c>
      <c r="E394" s="51">
        <f>411550+459048+83820</f>
        <v>954418</v>
      </c>
      <c r="F394" s="51"/>
      <c r="G394" s="279" t="s">
        <v>5437</v>
      </c>
      <c r="H394" s="279"/>
      <c r="I394" s="279"/>
      <c r="J394" s="279"/>
      <c r="K394" s="294"/>
      <c r="L394" s="258"/>
      <c r="M394" s="88"/>
      <c r="N394" s="45" t="s">
        <v>5434</v>
      </c>
    </row>
    <row r="395" spans="1:14" ht="63.75" x14ac:dyDescent="0.25">
      <c r="A395" s="258"/>
      <c r="B395" s="279" t="s">
        <v>5438</v>
      </c>
      <c r="C395" s="279"/>
      <c r="D395" s="137" t="s">
        <v>7879</v>
      </c>
      <c r="E395" s="51">
        <v>397235</v>
      </c>
      <c r="F395" s="51"/>
      <c r="G395" s="279" t="s">
        <v>5439</v>
      </c>
      <c r="H395" s="279"/>
      <c r="I395" s="279"/>
      <c r="J395" s="279"/>
      <c r="K395" s="294"/>
      <c r="L395" s="258"/>
      <c r="M395" s="88"/>
      <c r="N395" s="45" t="s">
        <v>5434</v>
      </c>
    </row>
    <row r="396" spans="1:14" ht="63.75" x14ac:dyDescent="0.25">
      <c r="A396" s="258"/>
      <c r="B396" s="98" t="s">
        <v>5440</v>
      </c>
      <c r="C396" s="98"/>
      <c r="D396" s="137" t="s">
        <v>7879</v>
      </c>
      <c r="E396" s="51">
        <v>626918</v>
      </c>
      <c r="F396" s="51"/>
      <c r="G396" s="279"/>
      <c r="H396" s="279"/>
      <c r="I396" s="279"/>
      <c r="J396" s="279"/>
      <c r="K396" s="294"/>
      <c r="L396" s="258"/>
      <c r="M396" s="88"/>
      <c r="N396" s="45" t="s">
        <v>5434</v>
      </c>
    </row>
    <row r="397" spans="1:14" ht="63.75" x14ac:dyDescent="0.25">
      <c r="A397" s="258"/>
      <c r="B397" s="279" t="s">
        <v>5441</v>
      </c>
      <c r="C397" s="279"/>
      <c r="D397" s="137" t="s">
        <v>7879</v>
      </c>
      <c r="E397" s="51">
        <v>981254</v>
      </c>
      <c r="F397" s="51"/>
      <c r="G397" s="279" t="s">
        <v>5442</v>
      </c>
      <c r="H397" s="279"/>
      <c r="I397" s="279"/>
      <c r="J397" s="279"/>
      <c r="K397" s="294"/>
      <c r="L397" s="258"/>
      <c r="M397" s="88"/>
      <c r="N397" s="45" t="s">
        <v>5434</v>
      </c>
    </row>
    <row r="398" spans="1:14" ht="63.75" x14ac:dyDescent="0.25">
      <c r="A398" s="258"/>
      <c r="B398" s="279" t="s">
        <v>5443</v>
      </c>
      <c r="C398" s="279"/>
      <c r="D398" s="137" t="s">
        <v>7879</v>
      </c>
      <c r="E398" s="51">
        <v>59432</v>
      </c>
      <c r="F398" s="51"/>
      <c r="G398" s="279"/>
      <c r="H398" s="279"/>
      <c r="I398" s="279"/>
      <c r="J398" s="279"/>
      <c r="K398" s="294"/>
      <c r="L398" s="258"/>
      <c r="M398" s="88"/>
      <c r="N398" s="45" t="s">
        <v>5434</v>
      </c>
    </row>
    <row r="399" spans="1:14" ht="63.75" x14ac:dyDescent="0.25">
      <c r="A399" s="258"/>
      <c r="B399" s="279" t="s">
        <v>5444</v>
      </c>
      <c r="C399" s="279"/>
      <c r="D399" s="137" t="s">
        <v>7879</v>
      </c>
      <c r="E399" s="51">
        <v>202385</v>
      </c>
      <c r="F399" s="51"/>
      <c r="G399" s="279" t="s">
        <v>5445</v>
      </c>
      <c r="H399" s="279"/>
      <c r="I399" s="279"/>
      <c r="J399" s="279"/>
      <c r="K399" s="294"/>
      <c r="L399" s="258"/>
      <c r="M399" s="88"/>
      <c r="N399" s="45" t="s">
        <v>5434</v>
      </c>
    </row>
    <row r="400" spans="1:14" ht="63.75" x14ac:dyDescent="0.25">
      <c r="A400" s="258"/>
      <c r="B400" s="279" t="s">
        <v>5446</v>
      </c>
      <c r="C400" s="279"/>
      <c r="D400" s="137" t="s">
        <v>7879</v>
      </c>
      <c r="E400" s="51">
        <v>193097</v>
      </c>
      <c r="F400" s="51"/>
      <c r="G400" s="279" t="s">
        <v>5445</v>
      </c>
      <c r="H400" s="279"/>
      <c r="I400" s="279"/>
      <c r="J400" s="279"/>
      <c r="K400" s="294"/>
      <c r="L400" s="258"/>
      <c r="M400" s="88"/>
      <c r="N400" s="45" t="s">
        <v>5434</v>
      </c>
    </row>
    <row r="401" spans="1:14" ht="165.75" x14ac:dyDescent="0.25">
      <c r="A401" s="258"/>
      <c r="B401" s="279" t="s">
        <v>5447</v>
      </c>
      <c r="C401" s="279"/>
      <c r="D401" s="137" t="s">
        <v>7879</v>
      </c>
      <c r="E401" s="51">
        <v>2926281</v>
      </c>
      <c r="F401" s="51"/>
      <c r="G401" s="279" t="s">
        <v>5448</v>
      </c>
      <c r="H401" s="279"/>
      <c r="I401" s="279"/>
      <c r="J401" s="279"/>
      <c r="K401" s="294"/>
      <c r="L401" s="258"/>
      <c r="M401" s="88"/>
      <c r="N401" s="45" t="s">
        <v>5434</v>
      </c>
    </row>
    <row r="402" spans="1:14" ht="63.75" x14ac:dyDescent="0.25">
      <c r="A402" s="258"/>
      <c r="B402" s="279" t="s">
        <v>5449</v>
      </c>
      <c r="C402" s="279"/>
      <c r="D402" s="137" t="s">
        <v>7879</v>
      </c>
      <c r="E402" s="51">
        <v>669554</v>
      </c>
      <c r="F402" s="51"/>
      <c r="G402" s="279"/>
      <c r="H402" s="279"/>
      <c r="I402" s="279"/>
      <c r="J402" s="279"/>
      <c r="K402" s="294"/>
      <c r="L402" s="258"/>
      <c r="M402" s="88"/>
      <c r="N402" s="45" t="s">
        <v>5434</v>
      </c>
    </row>
    <row r="403" spans="1:14" ht="63.75" x14ac:dyDescent="0.25">
      <c r="A403" s="258"/>
      <c r="B403" s="279" t="s">
        <v>5450</v>
      </c>
      <c r="C403" s="279"/>
      <c r="D403" s="137" t="s">
        <v>7879</v>
      </c>
      <c r="E403" s="51">
        <v>50430</v>
      </c>
      <c r="F403" s="51"/>
      <c r="G403" s="279"/>
      <c r="H403" s="279"/>
      <c r="I403" s="279"/>
      <c r="J403" s="279"/>
      <c r="K403" s="294"/>
      <c r="L403" s="258"/>
      <c r="M403" s="88"/>
      <c r="N403" s="45" t="s">
        <v>5434</v>
      </c>
    </row>
    <row r="404" spans="1:14" ht="63.75" x14ac:dyDescent="0.25">
      <c r="A404" s="258"/>
      <c r="B404" s="279" t="s">
        <v>5451</v>
      </c>
      <c r="C404" s="279"/>
      <c r="D404" s="137" t="s">
        <v>7879</v>
      </c>
      <c r="E404" s="51">
        <v>745293</v>
      </c>
      <c r="F404" s="51"/>
      <c r="G404" s="279" t="s">
        <v>5452</v>
      </c>
      <c r="H404" s="279"/>
      <c r="I404" s="279"/>
      <c r="J404" s="279"/>
      <c r="K404" s="294"/>
      <c r="L404" s="258"/>
      <c r="M404" s="88"/>
      <c r="N404" s="45" t="s">
        <v>5434</v>
      </c>
    </row>
    <row r="405" spans="1:14" ht="63.75" x14ac:dyDescent="0.25">
      <c r="A405" s="258"/>
      <c r="B405" s="279" t="s">
        <v>5453</v>
      </c>
      <c r="C405" s="279"/>
      <c r="D405" s="137" t="s">
        <v>7879</v>
      </c>
      <c r="E405" s="51">
        <v>1051621</v>
      </c>
      <c r="F405" s="51"/>
      <c r="G405" s="279" t="s">
        <v>5454</v>
      </c>
      <c r="H405" s="279"/>
      <c r="I405" s="279"/>
      <c r="J405" s="279"/>
      <c r="K405" s="294"/>
      <c r="L405" s="258"/>
      <c r="M405" s="88"/>
      <c r="N405" s="45" t="s">
        <v>5434</v>
      </c>
    </row>
    <row r="406" spans="1:14" ht="63.75" x14ac:dyDescent="0.25">
      <c r="A406" s="258"/>
      <c r="B406" s="279" t="s">
        <v>5455</v>
      </c>
      <c r="C406" s="279"/>
      <c r="D406" s="137" t="s">
        <v>7879</v>
      </c>
      <c r="E406" s="51">
        <v>726997</v>
      </c>
      <c r="F406" s="51"/>
      <c r="G406" s="279" t="s">
        <v>5456</v>
      </c>
      <c r="H406" s="279"/>
      <c r="I406" s="279"/>
      <c r="J406" s="279"/>
      <c r="K406" s="294"/>
      <c r="L406" s="258"/>
      <c r="M406" s="88"/>
      <c r="N406" s="45" t="s">
        <v>5434</v>
      </c>
    </row>
    <row r="407" spans="1:14" ht="63.75" x14ac:dyDescent="0.25">
      <c r="A407" s="258"/>
      <c r="B407" s="279" t="s">
        <v>5457</v>
      </c>
      <c r="C407" s="279"/>
      <c r="D407" s="137" t="s">
        <v>7879</v>
      </c>
      <c r="E407" s="51">
        <v>458976</v>
      </c>
      <c r="F407" s="51"/>
      <c r="G407" s="279" t="s">
        <v>5445</v>
      </c>
      <c r="H407" s="279"/>
      <c r="I407" s="279"/>
      <c r="J407" s="279"/>
      <c r="K407" s="294"/>
      <c r="L407" s="258"/>
      <c r="M407" s="88"/>
      <c r="N407" s="45" t="s">
        <v>5434</v>
      </c>
    </row>
    <row r="408" spans="1:14" ht="63.75" x14ac:dyDescent="0.25">
      <c r="A408" s="258"/>
      <c r="B408" s="279" t="s">
        <v>5458</v>
      </c>
      <c r="C408" s="279"/>
      <c r="D408" s="137" t="s">
        <v>7879</v>
      </c>
      <c r="E408" s="51">
        <v>511624</v>
      </c>
      <c r="F408" s="51"/>
      <c r="G408" s="279" t="s">
        <v>5459</v>
      </c>
      <c r="H408" s="279"/>
      <c r="I408" s="279"/>
      <c r="J408" s="279"/>
      <c r="K408" s="294"/>
      <c r="L408" s="258"/>
      <c r="M408" s="88"/>
      <c r="N408" s="45" t="s">
        <v>5434</v>
      </c>
    </row>
    <row r="409" spans="1:14" ht="63.75" x14ac:dyDescent="0.25">
      <c r="A409" s="258"/>
      <c r="B409" s="279" t="s">
        <v>5460</v>
      </c>
      <c r="C409" s="279"/>
      <c r="D409" s="137" t="s">
        <v>7879</v>
      </c>
      <c r="E409" s="51">
        <v>159573.48000000001</v>
      </c>
      <c r="F409" s="51"/>
      <c r="G409" s="279" t="s">
        <v>5461</v>
      </c>
      <c r="H409" s="279"/>
      <c r="I409" s="279"/>
      <c r="J409" s="279"/>
      <c r="K409" s="294"/>
      <c r="L409" s="258"/>
      <c r="M409" s="88"/>
      <c r="N409" s="45" t="s">
        <v>5434</v>
      </c>
    </row>
    <row r="410" spans="1:14" ht="63.75" x14ac:dyDescent="0.25">
      <c r="A410" s="258"/>
      <c r="B410" s="279" t="s">
        <v>5462</v>
      </c>
      <c r="C410" s="279"/>
      <c r="D410" s="137" t="s">
        <v>7879</v>
      </c>
      <c r="E410" s="51">
        <v>670283</v>
      </c>
      <c r="F410" s="51"/>
      <c r="G410" s="279" t="s">
        <v>5463</v>
      </c>
      <c r="H410" s="279"/>
      <c r="I410" s="279"/>
      <c r="J410" s="279"/>
      <c r="K410" s="294"/>
      <c r="L410" s="258"/>
      <c r="M410" s="88"/>
      <c r="N410" s="45" t="s">
        <v>5434</v>
      </c>
    </row>
    <row r="411" spans="1:14" ht="63.75" x14ac:dyDescent="0.25">
      <c r="A411" s="258"/>
      <c r="B411" s="279" t="s">
        <v>5464</v>
      </c>
      <c r="C411" s="279"/>
      <c r="D411" s="137" t="s">
        <v>7879</v>
      </c>
      <c r="E411" s="51">
        <v>537689</v>
      </c>
      <c r="F411" s="51"/>
      <c r="G411" s="279"/>
      <c r="H411" s="279"/>
      <c r="I411" s="279"/>
      <c r="J411" s="279"/>
      <c r="K411" s="294"/>
      <c r="L411" s="258"/>
      <c r="M411" s="88"/>
      <c r="N411" s="45" t="s">
        <v>5434</v>
      </c>
    </row>
    <row r="412" spans="1:14" ht="63.75" x14ac:dyDescent="0.25">
      <c r="A412" s="258"/>
      <c r="B412" s="279" t="s">
        <v>5465</v>
      </c>
      <c r="C412" s="279"/>
      <c r="D412" s="137" t="s">
        <v>7879</v>
      </c>
      <c r="E412" s="51">
        <v>969760</v>
      </c>
      <c r="F412" s="51"/>
      <c r="G412" s="279" t="s">
        <v>5466</v>
      </c>
      <c r="H412" s="279"/>
      <c r="I412" s="279"/>
      <c r="J412" s="279"/>
      <c r="K412" s="294"/>
      <c r="L412" s="258"/>
      <c r="M412" s="88"/>
      <c r="N412" s="45" t="s">
        <v>5434</v>
      </c>
    </row>
    <row r="413" spans="1:14" ht="63.75" x14ac:dyDescent="0.25">
      <c r="A413" s="258"/>
      <c r="B413" s="279" t="s">
        <v>5467</v>
      </c>
      <c r="C413" s="279"/>
      <c r="D413" s="137" t="s">
        <v>7879</v>
      </c>
      <c r="E413" s="51">
        <v>220234.02</v>
      </c>
      <c r="F413" s="51"/>
      <c r="G413" s="279" t="s">
        <v>5466</v>
      </c>
      <c r="H413" s="279"/>
      <c r="I413" s="279"/>
      <c r="J413" s="279"/>
      <c r="K413" s="294"/>
      <c r="L413" s="258"/>
      <c r="M413" s="88"/>
      <c r="N413" s="45" t="s">
        <v>5434</v>
      </c>
    </row>
    <row r="414" spans="1:14" ht="63.75" x14ac:dyDescent="0.25">
      <c r="A414" s="258"/>
      <c r="B414" s="279" t="s">
        <v>5468</v>
      </c>
      <c r="C414" s="279"/>
      <c r="D414" s="137" t="s">
        <v>7879</v>
      </c>
      <c r="E414" s="51">
        <v>127735.73</v>
      </c>
      <c r="F414" s="51"/>
      <c r="G414" s="279" t="s">
        <v>5466</v>
      </c>
      <c r="H414" s="279"/>
      <c r="I414" s="279"/>
      <c r="J414" s="279"/>
      <c r="K414" s="294"/>
      <c r="L414" s="258"/>
      <c r="M414" s="88"/>
      <c r="N414" s="45" t="s">
        <v>5434</v>
      </c>
    </row>
    <row r="415" spans="1:14" ht="63.75" x14ac:dyDescent="0.25">
      <c r="A415" s="258"/>
      <c r="B415" s="279" t="s">
        <v>5469</v>
      </c>
      <c r="C415" s="279"/>
      <c r="D415" s="137" t="s">
        <v>7879</v>
      </c>
      <c r="E415" s="292">
        <v>9392</v>
      </c>
      <c r="F415" s="292"/>
      <c r="G415" s="279" t="s">
        <v>5466</v>
      </c>
      <c r="H415" s="279"/>
      <c r="I415" s="279"/>
      <c r="J415" s="279"/>
      <c r="K415" s="294"/>
      <c r="L415" s="258"/>
      <c r="M415" s="88"/>
      <c r="N415" s="45" t="s">
        <v>5434</v>
      </c>
    </row>
    <row r="416" spans="1:14" ht="63.75" x14ac:dyDescent="0.25">
      <c r="A416" s="258"/>
      <c r="B416" s="279" t="s">
        <v>5470</v>
      </c>
      <c r="C416" s="279"/>
      <c r="D416" s="137" t="s">
        <v>7879</v>
      </c>
      <c r="E416" s="292">
        <v>16703</v>
      </c>
      <c r="F416" s="292"/>
      <c r="G416" s="279" t="s">
        <v>5466</v>
      </c>
      <c r="H416" s="279"/>
      <c r="I416" s="279"/>
      <c r="J416" s="279"/>
      <c r="K416" s="294"/>
      <c r="L416" s="258"/>
      <c r="M416" s="88"/>
      <c r="N416" s="45" t="s">
        <v>5434</v>
      </c>
    </row>
    <row r="417" spans="1:14" ht="63.75" x14ac:dyDescent="0.25">
      <c r="A417" s="258"/>
      <c r="B417" s="279" t="s">
        <v>5471</v>
      </c>
      <c r="C417" s="279"/>
      <c r="D417" s="137" t="s">
        <v>7879</v>
      </c>
      <c r="E417" s="292">
        <v>2370</v>
      </c>
      <c r="F417" s="292"/>
      <c r="G417" s="279" t="s">
        <v>5466</v>
      </c>
      <c r="H417" s="279"/>
      <c r="I417" s="279"/>
      <c r="J417" s="279"/>
      <c r="K417" s="294"/>
      <c r="L417" s="258"/>
      <c r="M417" s="88"/>
      <c r="N417" s="45" t="s">
        <v>5434</v>
      </c>
    </row>
    <row r="418" spans="1:14" ht="63.75" x14ac:dyDescent="0.25">
      <c r="A418" s="258"/>
      <c r="B418" s="279" t="s">
        <v>5472</v>
      </c>
      <c r="C418" s="279"/>
      <c r="D418" s="137" t="s">
        <v>7879</v>
      </c>
      <c r="E418" s="292">
        <v>1683</v>
      </c>
      <c r="F418" s="292"/>
      <c r="G418" s="279" t="s">
        <v>5466</v>
      </c>
      <c r="H418" s="279"/>
      <c r="I418" s="279"/>
      <c r="J418" s="279"/>
      <c r="K418" s="294"/>
      <c r="L418" s="258"/>
      <c r="M418" s="88"/>
      <c r="N418" s="45" t="s">
        <v>5434</v>
      </c>
    </row>
    <row r="419" spans="1:14" ht="63.75" x14ac:dyDescent="0.25">
      <c r="A419" s="258"/>
      <c r="B419" s="279" t="s">
        <v>5473</v>
      </c>
      <c r="C419" s="279"/>
      <c r="D419" s="137" t="s">
        <v>7879</v>
      </c>
      <c r="E419" s="292">
        <v>11048</v>
      </c>
      <c r="F419" s="292"/>
      <c r="G419" s="279" t="s">
        <v>5466</v>
      </c>
      <c r="H419" s="279"/>
      <c r="I419" s="279"/>
      <c r="J419" s="279"/>
      <c r="K419" s="294"/>
      <c r="L419" s="258"/>
      <c r="M419" s="88"/>
      <c r="N419" s="45" t="s">
        <v>5434</v>
      </c>
    </row>
    <row r="420" spans="1:14" ht="63.75" x14ac:dyDescent="0.25">
      <c r="A420" s="258"/>
      <c r="B420" s="279" t="s">
        <v>5474</v>
      </c>
      <c r="C420" s="279"/>
      <c r="D420" s="137" t="s">
        <v>7879</v>
      </c>
      <c r="E420" s="292">
        <v>4676.7</v>
      </c>
      <c r="F420" s="292"/>
      <c r="G420" s="279" t="s">
        <v>5466</v>
      </c>
      <c r="H420" s="279"/>
      <c r="I420" s="279"/>
      <c r="J420" s="279"/>
      <c r="K420" s="294"/>
      <c r="L420" s="258"/>
      <c r="M420" s="88"/>
      <c r="N420" s="45" t="s">
        <v>5434</v>
      </c>
    </row>
    <row r="421" spans="1:14" ht="63.75" x14ac:dyDescent="0.25">
      <c r="A421" s="258"/>
      <c r="B421" s="279" t="s">
        <v>5475</v>
      </c>
      <c r="C421" s="279"/>
      <c r="D421" s="137" t="s">
        <v>7879</v>
      </c>
      <c r="E421" s="292">
        <v>10230</v>
      </c>
      <c r="F421" s="292"/>
      <c r="G421" s="279" t="s">
        <v>5466</v>
      </c>
      <c r="H421" s="279"/>
      <c r="I421" s="279"/>
      <c r="J421" s="279"/>
      <c r="K421" s="294"/>
      <c r="L421" s="258"/>
      <c r="M421" s="88"/>
      <c r="N421" s="45" t="s">
        <v>5434</v>
      </c>
    </row>
    <row r="422" spans="1:14" ht="63.75" x14ac:dyDescent="0.25">
      <c r="A422" s="258"/>
      <c r="B422" s="279" t="s">
        <v>5476</v>
      </c>
      <c r="C422" s="279"/>
      <c r="D422" s="137" t="s">
        <v>7879</v>
      </c>
      <c r="E422" s="292">
        <v>10200</v>
      </c>
      <c r="F422" s="292"/>
      <c r="G422" s="279" t="s">
        <v>5466</v>
      </c>
      <c r="H422" s="279"/>
      <c r="I422" s="279"/>
      <c r="J422" s="279"/>
      <c r="K422" s="294"/>
      <c r="L422" s="258"/>
      <c r="M422" s="88"/>
      <c r="N422" s="45" t="s">
        <v>5434</v>
      </c>
    </row>
    <row r="423" spans="1:14" ht="63.75" x14ac:dyDescent="0.25">
      <c r="A423" s="258"/>
      <c r="B423" s="279" t="s">
        <v>5476</v>
      </c>
      <c r="C423" s="279"/>
      <c r="D423" s="137" t="s">
        <v>7879</v>
      </c>
      <c r="E423" s="292">
        <v>10200</v>
      </c>
      <c r="F423" s="292"/>
      <c r="G423" s="279" t="s">
        <v>5466</v>
      </c>
      <c r="H423" s="279"/>
      <c r="I423" s="279"/>
      <c r="J423" s="279"/>
      <c r="K423" s="294"/>
      <c r="L423" s="258"/>
      <c r="M423" s="88"/>
      <c r="N423" s="45" t="s">
        <v>5434</v>
      </c>
    </row>
    <row r="424" spans="1:14" ht="63.75" x14ac:dyDescent="0.25">
      <c r="A424" s="258"/>
      <c r="B424" s="279" t="s">
        <v>5476</v>
      </c>
      <c r="C424" s="279"/>
      <c r="D424" s="137" t="s">
        <v>7879</v>
      </c>
      <c r="E424" s="292">
        <v>10914</v>
      </c>
      <c r="F424" s="292"/>
      <c r="G424" s="279" t="s">
        <v>5466</v>
      </c>
      <c r="H424" s="279"/>
      <c r="I424" s="279"/>
      <c r="J424" s="279"/>
      <c r="K424" s="294"/>
      <c r="L424" s="258"/>
      <c r="M424" s="88"/>
      <c r="N424" s="45" t="s">
        <v>5434</v>
      </c>
    </row>
    <row r="425" spans="1:14" ht="63.75" x14ac:dyDescent="0.25">
      <c r="A425" s="258"/>
      <c r="B425" s="279" t="s">
        <v>5477</v>
      </c>
      <c r="C425" s="279"/>
      <c r="D425" s="137" t="s">
        <v>7879</v>
      </c>
      <c r="E425" s="292">
        <v>15682</v>
      </c>
      <c r="F425" s="292"/>
      <c r="G425" s="279" t="s">
        <v>5466</v>
      </c>
      <c r="H425" s="279"/>
      <c r="I425" s="279"/>
      <c r="J425" s="279"/>
      <c r="K425" s="294"/>
      <c r="L425" s="258"/>
      <c r="M425" s="88"/>
      <c r="N425" s="45" t="s">
        <v>5434</v>
      </c>
    </row>
    <row r="426" spans="1:14" ht="63.75" x14ac:dyDescent="0.25">
      <c r="A426" s="258"/>
      <c r="B426" s="279" t="s">
        <v>5478</v>
      </c>
      <c r="C426" s="279"/>
      <c r="D426" s="137" t="s">
        <v>7879</v>
      </c>
      <c r="E426" s="292">
        <v>18360</v>
      </c>
      <c r="F426" s="292"/>
      <c r="G426" s="279" t="s">
        <v>5466</v>
      </c>
      <c r="H426" s="279"/>
      <c r="I426" s="279"/>
      <c r="J426" s="279"/>
      <c r="K426" s="294"/>
      <c r="L426" s="258"/>
      <c r="M426" s="88"/>
      <c r="N426" s="45" t="s">
        <v>5434</v>
      </c>
    </row>
    <row r="427" spans="1:14" ht="63.75" x14ac:dyDescent="0.25">
      <c r="A427" s="258"/>
      <c r="B427" s="279" t="s">
        <v>5479</v>
      </c>
      <c r="C427" s="279"/>
      <c r="D427" s="137" t="s">
        <v>7879</v>
      </c>
      <c r="E427" s="292">
        <v>4845</v>
      </c>
      <c r="F427" s="292"/>
      <c r="G427" s="279" t="s">
        <v>5466</v>
      </c>
      <c r="H427" s="279"/>
      <c r="I427" s="279"/>
      <c r="J427" s="279"/>
      <c r="K427" s="294"/>
      <c r="L427" s="258"/>
      <c r="M427" s="88"/>
      <c r="N427" s="45" t="s">
        <v>5434</v>
      </c>
    </row>
    <row r="428" spans="1:14" ht="63.75" x14ac:dyDescent="0.25">
      <c r="A428" s="258"/>
      <c r="B428" s="279" t="s">
        <v>5480</v>
      </c>
      <c r="C428" s="279"/>
      <c r="D428" s="137" t="s">
        <v>7879</v>
      </c>
      <c r="E428" s="292">
        <v>4211.5</v>
      </c>
      <c r="F428" s="292"/>
      <c r="G428" s="279" t="s">
        <v>5466</v>
      </c>
      <c r="H428" s="279"/>
      <c r="I428" s="279"/>
      <c r="J428" s="279"/>
      <c r="K428" s="294"/>
      <c r="L428" s="258"/>
      <c r="M428" s="88"/>
      <c r="N428" s="45" t="s">
        <v>5434</v>
      </c>
    </row>
    <row r="429" spans="1:14" ht="63.75" x14ac:dyDescent="0.25">
      <c r="A429" s="258"/>
      <c r="B429" s="279" t="s">
        <v>5481</v>
      </c>
      <c r="C429" s="279"/>
      <c r="D429" s="137" t="s">
        <v>7879</v>
      </c>
      <c r="E429" s="292">
        <v>25698</v>
      </c>
      <c r="F429" s="292"/>
      <c r="G429" s="279" t="s">
        <v>5466</v>
      </c>
      <c r="H429" s="279"/>
      <c r="I429" s="279"/>
      <c r="J429" s="279"/>
      <c r="K429" s="294"/>
      <c r="L429" s="258"/>
      <c r="M429" s="88"/>
      <c r="N429" s="45" t="s">
        <v>5434</v>
      </c>
    </row>
    <row r="430" spans="1:14" ht="63.75" x14ac:dyDescent="0.25">
      <c r="A430" s="258"/>
      <c r="B430" s="279" t="s">
        <v>5482</v>
      </c>
      <c r="C430" s="279"/>
      <c r="D430" s="137" t="s">
        <v>7879</v>
      </c>
      <c r="E430" s="292">
        <v>11732</v>
      </c>
      <c r="F430" s="292"/>
      <c r="G430" s="279" t="s">
        <v>5466</v>
      </c>
      <c r="H430" s="279"/>
      <c r="I430" s="279"/>
      <c r="J430" s="279"/>
      <c r="K430" s="294"/>
      <c r="L430" s="258"/>
      <c r="M430" s="88"/>
      <c r="N430" s="45" t="s">
        <v>5434</v>
      </c>
    </row>
    <row r="431" spans="1:14" ht="63.75" x14ac:dyDescent="0.25">
      <c r="A431" s="258"/>
      <c r="B431" s="279" t="s">
        <v>5483</v>
      </c>
      <c r="C431" s="279"/>
      <c r="D431" s="137" t="s">
        <v>7879</v>
      </c>
      <c r="E431" s="292">
        <v>12750</v>
      </c>
      <c r="F431" s="292"/>
      <c r="G431" s="279" t="s">
        <v>5466</v>
      </c>
      <c r="H431" s="279"/>
      <c r="I431" s="279"/>
      <c r="J431" s="279"/>
      <c r="K431" s="294"/>
      <c r="L431" s="258"/>
      <c r="M431" s="88"/>
      <c r="N431" s="45" t="s">
        <v>5434</v>
      </c>
    </row>
    <row r="432" spans="1:14" ht="63.75" x14ac:dyDescent="0.25">
      <c r="A432" s="258"/>
      <c r="B432" s="279" t="s">
        <v>5483</v>
      </c>
      <c r="C432" s="279"/>
      <c r="D432" s="137" t="s">
        <v>7879</v>
      </c>
      <c r="E432" s="292">
        <v>12546</v>
      </c>
      <c r="F432" s="292"/>
      <c r="G432" s="279" t="s">
        <v>5466</v>
      </c>
      <c r="H432" s="279"/>
      <c r="I432" s="279"/>
      <c r="J432" s="279"/>
      <c r="K432" s="294"/>
      <c r="L432" s="258"/>
      <c r="M432" s="88"/>
      <c r="N432" s="45" t="s">
        <v>5434</v>
      </c>
    </row>
    <row r="433" spans="1:14" ht="63.75" x14ac:dyDescent="0.25">
      <c r="A433" s="258"/>
      <c r="B433" s="279" t="s">
        <v>5484</v>
      </c>
      <c r="C433" s="279"/>
      <c r="D433" s="137" t="s">
        <v>7879</v>
      </c>
      <c r="E433" s="292">
        <v>8262</v>
      </c>
      <c r="F433" s="292"/>
      <c r="G433" s="279" t="s">
        <v>5466</v>
      </c>
      <c r="H433" s="279"/>
      <c r="I433" s="279"/>
      <c r="J433" s="279"/>
      <c r="K433" s="294"/>
      <c r="L433" s="258"/>
      <c r="M433" s="88"/>
      <c r="N433" s="45" t="s">
        <v>5434</v>
      </c>
    </row>
    <row r="434" spans="1:14" ht="76.5" x14ac:dyDescent="0.25">
      <c r="A434" s="258"/>
      <c r="B434" s="279" t="s">
        <v>5485</v>
      </c>
      <c r="C434" s="279"/>
      <c r="D434" s="137" t="s">
        <v>7879</v>
      </c>
      <c r="E434" s="292">
        <v>1909700</v>
      </c>
      <c r="F434" s="292"/>
      <c r="G434" s="279" t="s">
        <v>5486</v>
      </c>
      <c r="H434" s="279"/>
      <c r="I434" s="279"/>
      <c r="J434" s="279"/>
      <c r="K434" s="294"/>
      <c r="L434" s="258"/>
      <c r="M434" s="294" t="s">
        <v>5487</v>
      </c>
      <c r="N434" s="45" t="s">
        <v>5434</v>
      </c>
    </row>
    <row r="435" spans="1:14" ht="76.5" x14ac:dyDescent="0.25">
      <c r="A435" s="258"/>
      <c r="B435" s="279" t="s">
        <v>5488</v>
      </c>
      <c r="C435" s="279"/>
      <c r="D435" s="137" t="s">
        <v>7879</v>
      </c>
      <c r="E435" s="292">
        <v>807679</v>
      </c>
      <c r="F435" s="292"/>
      <c r="G435" s="279" t="s">
        <v>5489</v>
      </c>
      <c r="H435" s="279"/>
      <c r="I435" s="279"/>
      <c r="J435" s="279"/>
      <c r="K435" s="294"/>
      <c r="L435" s="258"/>
      <c r="M435" s="294" t="s">
        <v>5490</v>
      </c>
      <c r="N435" s="45" t="s">
        <v>5434</v>
      </c>
    </row>
    <row r="436" spans="1:14" ht="63.75" x14ac:dyDescent="0.25">
      <c r="A436" s="258"/>
      <c r="B436" s="279" t="s">
        <v>5519</v>
      </c>
      <c r="C436" s="279"/>
      <c r="D436" s="137" t="s">
        <v>7879</v>
      </c>
      <c r="E436" s="51">
        <v>500000</v>
      </c>
      <c r="F436" s="51"/>
      <c r="G436" s="279" t="s">
        <v>5516</v>
      </c>
      <c r="H436" s="279"/>
      <c r="I436" s="279"/>
      <c r="J436" s="279"/>
      <c r="K436" s="294"/>
      <c r="L436" s="294" t="s">
        <v>5520</v>
      </c>
      <c r="M436" s="294" t="s">
        <v>5228</v>
      </c>
      <c r="N436" s="45" t="s">
        <v>5434</v>
      </c>
    </row>
    <row r="437" spans="1:14" ht="63.75" x14ac:dyDescent="0.25">
      <c r="A437" s="258"/>
      <c r="B437" s="136" t="s">
        <v>5521</v>
      </c>
      <c r="C437" s="136"/>
      <c r="D437" s="137" t="s">
        <v>7879</v>
      </c>
      <c r="E437" s="107">
        <v>11935</v>
      </c>
      <c r="F437" s="107"/>
      <c r="G437" s="279" t="s">
        <v>5516</v>
      </c>
      <c r="H437" s="279"/>
      <c r="I437" s="279"/>
      <c r="J437" s="279"/>
      <c r="K437" s="294"/>
      <c r="L437" s="296" t="s">
        <v>5522</v>
      </c>
      <c r="M437" s="294" t="s">
        <v>5228</v>
      </c>
      <c r="N437" s="45" t="s">
        <v>5434</v>
      </c>
    </row>
    <row r="438" spans="1:14" ht="63.75" x14ac:dyDescent="0.25">
      <c r="A438" s="258"/>
      <c r="B438" s="279" t="s">
        <v>5523</v>
      </c>
      <c r="C438" s="279"/>
      <c r="D438" s="137" t="s">
        <v>7879</v>
      </c>
      <c r="E438" s="292">
        <v>2089060.64</v>
      </c>
      <c r="F438" s="292"/>
      <c r="G438" s="279" t="s">
        <v>5516</v>
      </c>
      <c r="H438" s="279"/>
      <c r="I438" s="279"/>
      <c r="J438" s="279"/>
      <c r="K438" s="294"/>
      <c r="L438" s="296" t="s">
        <v>5520</v>
      </c>
      <c r="M438" s="294" t="s">
        <v>5228</v>
      </c>
      <c r="N438" s="45" t="s">
        <v>5434</v>
      </c>
    </row>
    <row r="439" spans="1:14" ht="63.75" x14ac:dyDescent="0.25">
      <c r="A439" s="258"/>
      <c r="B439" s="136" t="s">
        <v>5524</v>
      </c>
      <c r="C439" s="136"/>
      <c r="D439" s="137" t="s">
        <v>7879</v>
      </c>
      <c r="E439" s="107">
        <v>7240075</v>
      </c>
      <c r="F439" s="107"/>
      <c r="G439" s="279" t="s">
        <v>5516</v>
      </c>
      <c r="H439" s="279"/>
      <c r="I439" s="279"/>
      <c r="J439" s="279"/>
      <c r="K439" s="294"/>
      <c r="L439" s="296" t="s">
        <v>5520</v>
      </c>
      <c r="M439" s="294" t="s">
        <v>5228</v>
      </c>
      <c r="N439" s="45" t="s">
        <v>5434</v>
      </c>
    </row>
    <row r="440" spans="1:14" ht="63.75" x14ac:dyDescent="0.25">
      <c r="A440" s="258"/>
      <c r="B440" s="279" t="s">
        <v>5525</v>
      </c>
      <c r="C440" s="279"/>
      <c r="D440" s="137" t="s">
        <v>7879</v>
      </c>
      <c r="E440" s="51">
        <v>6500000</v>
      </c>
      <c r="F440" s="51"/>
      <c r="G440" s="279" t="s">
        <v>5516</v>
      </c>
      <c r="H440" s="279"/>
      <c r="I440" s="279"/>
      <c r="J440" s="279"/>
      <c r="K440" s="294"/>
      <c r="L440" s="296" t="s">
        <v>5520</v>
      </c>
      <c r="M440" s="294" t="s">
        <v>5228</v>
      </c>
      <c r="N440" s="45" t="s">
        <v>5434</v>
      </c>
    </row>
    <row r="441" spans="1:14" ht="63.75" x14ac:dyDescent="0.25">
      <c r="A441" s="258"/>
      <c r="B441" s="279" t="s">
        <v>5526</v>
      </c>
      <c r="C441" s="279"/>
      <c r="D441" s="137" t="s">
        <v>7879</v>
      </c>
      <c r="E441" s="51">
        <v>8208572.2699999996</v>
      </c>
      <c r="F441" s="51"/>
      <c r="G441" s="279" t="s">
        <v>5516</v>
      </c>
      <c r="H441" s="279"/>
      <c r="I441" s="279"/>
      <c r="J441" s="279"/>
      <c r="K441" s="294"/>
      <c r="L441" s="296" t="s">
        <v>5520</v>
      </c>
      <c r="M441" s="294" t="s">
        <v>5228</v>
      </c>
      <c r="N441" s="45" t="s">
        <v>5434</v>
      </c>
    </row>
    <row r="442" spans="1:14" ht="63.75" x14ac:dyDescent="0.25">
      <c r="A442" s="258"/>
      <c r="B442" s="279" t="s">
        <v>5527</v>
      </c>
      <c r="C442" s="279"/>
      <c r="D442" s="137" t="s">
        <v>7879</v>
      </c>
      <c r="E442" s="292">
        <v>3666291.65</v>
      </c>
      <c r="F442" s="292"/>
      <c r="G442" s="279" t="s">
        <v>5516</v>
      </c>
      <c r="H442" s="279"/>
      <c r="I442" s="279"/>
      <c r="J442" s="279"/>
      <c r="K442" s="294"/>
      <c r="L442" s="294" t="s">
        <v>5520</v>
      </c>
      <c r="M442" s="294" t="s">
        <v>6810</v>
      </c>
      <c r="N442" s="45" t="s">
        <v>5434</v>
      </c>
    </row>
    <row r="443" spans="1:14" ht="63.75" x14ac:dyDescent="0.25">
      <c r="A443" s="258"/>
      <c r="B443" s="279" t="s">
        <v>5528</v>
      </c>
      <c r="C443" s="279"/>
      <c r="D443" s="137" t="s">
        <v>7879</v>
      </c>
      <c r="E443" s="292">
        <v>85819</v>
      </c>
      <c r="F443" s="292"/>
      <c r="G443" s="279" t="s">
        <v>5516</v>
      </c>
      <c r="H443" s="279"/>
      <c r="I443" s="279"/>
      <c r="J443" s="279"/>
      <c r="K443" s="294"/>
      <c r="L443" s="294" t="s">
        <v>5520</v>
      </c>
      <c r="M443" s="294" t="s">
        <v>5228</v>
      </c>
      <c r="N443" s="45" t="s">
        <v>5434</v>
      </c>
    </row>
    <row r="444" spans="1:14" ht="63.75" x14ac:dyDescent="0.25">
      <c r="A444" s="258"/>
      <c r="B444" s="136" t="s">
        <v>5529</v>
      </c>
      <c r="C444" s="136"/>
      <c r="D444" s="137" t="s">
        <v>7879</v>
      </c>
      <c r="E444" s="107">
        <v>4002850</v>
      </c>
      <c r="F444" s="107"/>
      <c r="G444" s="279" t="s">
        <v>5516</v>
      </c>
      <c r="H444" s="279"/>
      <c r="I444" s="279"/>
      <c r="J444" s="279"/>
      <c r="K444" s="294"/>
      <c r="L444" s="296" t="s">
        <v>5520</v>
      </c>
      <c r="M444" s="45"/>
      <c r="N444" s="45" t="s">
        <v>5434</v>
      </c>
    </row>
    <row r="445" spans="1:14" ht="63.75" x14ac:dyDescent="0.25">
      <c r="A445" s="258"/>
      <c r="B445" s="136" t="s">
        <v>4805</v>
      </c>
      <c r="C445" s="136"/>
      <c r="D445" s="137" t="s">
        <v>7879</v>
      </c>
      <c r="E445" s="107">
        <v>7137214</v>
      </c>
      <c r="F445" s="107"/>
      <c r="G445" s="279" t="s">
        <v>5516</v>
      </c>
      <c r="H445" s="279"/>
      <c r="I445" s="279"/>
      <c r="J445" s="279"/>
      <c r="K445" s="294"/>
      <c r="L445" s="296" t="s">
        <v>5520</v>
      </c>
      <c r="M445" s="45"/>
      <c r="N445" s="45" t="s">
        <v>5434</v>
      </c>
    </row>
    <row r="446" spans="1:14" ht="63.75" x14ac:dyDescent="0.25">
      <c r="A446" s="258"/>
      <c r="B446" s="279" t="s">
        <v>5530</v>
      </c>
      <c r="C446" s="279"/>
      <c r="D446" s="137" t="s">
        <v>7879</v>
      </c>
      <c r="E446" s="51">
        <v>1878561.17</v>
      </c>
      <c r="F446" s="51"/>
      <c r="G446" s="279" t="s">
        <v>5516</v>
      </c>
      <c r="H446" s="279"/>
      <c r="I446" s="279"/>
      <c r="J446" s="279"/>
      <c r="K446" s="294"/>
      <c r="L446" s="294" t="s">
        <v>5228</v>
      </c>
      <c r="M446" s="258" t="s">
        <v>5531</v>
      </c>
      <c r="N446" s="45" t="s">
        <v>5434</v>
      </c>
    </row>
    <row r="447" spans="1:14" ht="63.75" x14ac:dyDescent="0.25">
      <c r="A447" s="258"/>
      <c r="B447" s="279" t="s">
        <v>5532</v>
      </c>
      <c r="C447" s="279"/>
      <c r="D447" s="137" t="s">
        <v>7879</v>
      </c>
      <c r="E447" s="51">
        <v>1060167.4099999999</v>
      </c>
      <c r="F447" s="51"/>
      <c r="G447" s="279" t="s">
        <v>5516</v>
      </c>
      <c r="H447" s="279"/>
      <c r="I447" s="279"/>
      <c r="J447" s="279"/>
      <c r="K447" s="294"/>
      <c r="L447" s="294" t="s">
        <v>5228</v>
      </c>
      <c r="M447" s="294" t="s">
        <v>5533</v>
      </c>
      <c r="N447" s="45" t="s">
        <v>5434</v>
      </c>
    </row>
    <row r="448" spans="1:14" ht="63.75" x14ac:dyDescent="0.25">
      <c r="A448" s="258"/>
      <c r="B448" s="279" t="s">
        <v>5534</v>
      </c>
      <c r="C448" s="279"/>
      <c r="D448" s="137" t="s">
        <v>7879</v>
      </c>
      <c r="E448" s="39">
        <v>112117.5</v>
      </c>
      <c r="F448" s="39"/>
      <c r="G448" s="279" t="s">
        <v>5516</v>
      </c>
      <c r="H448" s="279"/>
      <c r="I448" s="279"/>
      <c r="J448" s="279"/>
      <c r="K448" s="294"/>
      <c r="L448" s="258" t="s">
        <v>5536</v>
      </c>
      <c r="M448" s="258" t="s">
        <v>5535</v>
      </c>
      <c r="N448" s="45" t="s">
        <v>5434</v>
      </c>
    </row>
    <row r="449" spans="1:14" ht="63.75" x14ac:dyDescent="0.25">
      <c r="A449" s="258"/>
      <c r="B449" s="279" t="s">
        <v>5537</v>
      </c>
      <c r="C449" s="279"/>
      <c r="D449" s="137" t="s">
        <v>7879</v>
      </c>
      <c r="E449" s="39">
        <v>142846.20000000001</v>
      </c>
      <c r="F449" s="39"/>
      <c r="G449" s="279" t="s">
        <v>5516</v>
      </c>
      <c r="H449" s="279"/>
      <c r="I449" s="279"/>
      <c r="J449" s="279"/>
      <c r="K449" s="294"/>
      <c r="L449" s="258" t="s">
        <v>5536</v>
      </c>
      <c r="M449" s="258" t="s">
        <v>5538</v>
      </c>
      <c r="N449" s="45" t="s">
        <v>5434</v>
      </c>
    </row>
    <row r="450" spans="1:14" ht="63.75" x14ac:dyDescent="0.25">
      <c r="A450" s="258"/>
      <c r="B450" s="279" t="s">
        <v>5539</v>
      </c>
      <c r="C450" s="279"/>
      <c r="D450" s="137" t="s">
        <v>7879</v>
      </c>
      <c r="E450" s="39">
        <v>140148.45000000001</v>
      </c>
      <c r="F450" s="39"/>
      <c r="G450" s="279" t="s">
        <v>5516</v>
      </c>
      <c r="H450" s="279"/>
      <c r="I450" s="279"/>
      <c r="J450" s="279"/>
      <c r="K450" s="294"/>
      <c r="L450" s="258" t="s">
        <v>5536</v>
      </c>
      <c r="M450" s="258" t="s">
        <v>5535</v>
      </c>
      <c r="N450" s="45" t="s">
        <v>5434</v>
      </c>
    </row>
    <row r="451" spans="1:14" ht="63.75" x14ac:dyDescent="0.25">
      <c r="A451" s="258"/>
      <c r="B451" s="279" t="s">
        <v>5540</v>
      </c>
      <c r="C451" s="279"/>
      <c r="D451" s="137" t="s">
        <v>7879</v>
      </c>
      <c r="E451" s="39">
        <v>26521.439999999999</v>
      </c>
      <c r="F451" s="39"/>
      <c r="G451" s="279" t="s">
        <v>5516</v>
      </c>
      <c r="H451" s="279"/>
      <c r="I451" s="279"/>
      <c r="J451" s="279"/>
      <c r="K451" s="294"/>
      <c r="L451" s="258" t="s">
        <v>5536</v>
      </c>
      <c r="M451" s="258" t="s">
        <v>5541</v>
      </c>
      <c r="N451" s="45" t="s">
        <v>5434</v>
      </c>
    </row>
    <row r="452" spans="1:14" ht="63.75" x14ac:dyDescent="0.25">
      <c r="A452" s="258"/>
      <c r="B452" s="279" t="s">
        <v>5542</v>
      </c>
      <c r="C452" s="279"/>
      <c r="D452" s="137" t="s">
        <v>7879</v>
      </c>
      <c r="E452" s="39">
        <v>543030.85</v>
      </c>
      <c r="F452" s="39"/>
      <c r="G452" s="279" t="s">
        <v>5516</v>
      </c>
      <c r="H452" s="279"/>
      <c r="I452" s="279"/>
      <c r="J452" s="279"/>
      <c r="K452" s="294"/>
      <c r="L452" s="258" t="s">
        <v>5536</v>
      </c>
      <c r="M452" s="258" t="s">
        <v>5543</v>
      </c>
      <c r="N452" s="45" t="s">
        <v>5434</v>
      </c>
    </row>
    <row r="453" spans="1:14" ht="63.75" x14ac:dyDescent="0.25">
      <c r="A453" s="258"/>
      <c r="B453" s="279" t="s">
        <v>5544</v>
      </c>
      <c r="C453" s="279"/>
      <c r="D453" s="137" t="s">
        <v>7879</v>
      </c>
      <c r="E453" s="39">
        <v>516396.6</v>
      </c>
      <c r="F453" s="39"/>
      <c r="G453" s="279" t="s">
        <v>5516</v>
      </c>
      <c r="H453" s="279"/>
      <c r="I453" s="279"/>
      <c r="J453" s="279"/>
      <c r="K453" s="294"/>
      <c r="L453" s="258" t="s">
        <v>5536</v>
      </c>
      <c r="M453" s="258" t="s">
        <v>5543</v>
      </c>
      <c r="N453" s="45" t="s">
        <v>5434</v>
      </c>
    </row>
    <row r="454" spans="1:14" ht="63.75" x14ac:dyDescent="0.25">
      <c r="A454" s="258"/>
      <c r="B454" s="279" t="s">
        <v>5545</v>
      </c>
      <c r="C454" s="279"/>
      <c r="D454" s="137" t="s">
        <v>7879</v>
      </c>
      <c r="E454" s="39">
        <v>2513987.15</v>
      </c>
      <c r="F454" s="39"/>
      <c r="G454" s="279" t="s">
        <v>5516</v>
      </c>
      <c r="H454" s="279"/>
      <c r="I454" s="279"/>
      <c r="J454" s="279"/>
      <c r="K454" s="294"/>
      <c r="L454" s="258" t="s">
        <v>5536</v>
      </c>
      <c r="M454" s="258" t="s">
        <v>5546</v>
      </c>
      <c r="N454" s="45" t="s">
        <v>5434</v>
      </c>
    </row>
    <row r="455" spans="1:14" ht="63.75" x14ac:dyDescent="0.25">
      <c r="A455" s="258"/>
      <c r="B455" s="279" t="s">
        <v>5547</v>
      </c>
      <c r="C455" s="279"/>
      <c r="D455" s="137" t="s">
        <v>7879</v>
      </c>
      <c r="E455" s="39">
        <v>223924.44</v>
      </c>
      <c r="F455" s="39"/>
      <c r="G455" s="279" t="s">
        <v>5516</v>
      </c>
      <c r="H455" s="279"/>
      <c r="I455" s="279"/>
      <c r="J455" s="279"/>
      <c r="K455" s="294"/>
      <c r="L455" s="258" t="s">
        <v>5536</v>
      </c>
      <c r="M455" s="258" t="s">
        <v>5548</v>
      </c>
      <c r="N455" s="45" t="s">
        <v>5434</v>
      </c>
    </row>
    <row r="456" spans="1:14" ht="63.75" x14ac:dyDescent="0.25">
      <c r="A456" s="258"/>
      <c r="B456" s="279" t="s">
        <v>5549</v>
      </c>
      <c r="C456" s="279"/>
      <c r="D456" s="137" t="s">
        <v>7879</v>
      </c>
      <c r="E456" s="39">
        <v>117654.58</v>
      </c>
      <c r="F456" s="39"/>
      <c r="G456" s="279" t="s">
        <v>5516</v>
      </c>
      <c r="H456" s="279"/>
      <c r="I456" s="279"/>
      <c r="J456" s="279"/>
      <c r="K456" s="294"/>
      <c r="L456" s="258" t="s">
        <v>5536</v>
      </c>
      <c r="M456" s="258" t="s">
        <v>5543</v>
      </c>
      <c r="N456" s="45" t="s">
        <v>5434</v>
      </c>
    </row>
    <row r="457" spans="1:14" ht="63.75" x14ac:dyDescent="0.25">
      <c r="A457" s="258"/>
      <c r="B457" s="279" t="s">
        <v>5550</v>
      </c>
      <c r="C457" s="279"/>
      <c r="D457" s="137" t="s">
        <v>7879</v>
      </c>
      <c r="E457" s="39">
        <v>740314.61</v>
      </c>
      <c r="F457" s="39"/>
      <c r="G457" s="279" t="s">
        <v>5516</v>
      </c>
      <c r="H457" s="279"/>
      <c r="I457" s="279"/>
      <c r="J457" s="279"/>
      <c r="K457" s="294"/>
      <c r="L457" s="258" t="s">
        <v>5536</v>
      </c>
      <c r="M457" s="258" t="s">
        <v>5543</v>
      </c>
      <c r="N457" s="45" t="s">
        <v>5434</v>
      </c>
    </row>
    <row r="458" spans="1:14" ht="63.75" x14ac:dyDescent="0.25">
      <c r="A458" s="258"/>
      <c r="B458" s="279" t="s">
        <v>5551</v>
      </c>
      <c r="C458" s="279"/>
      <c r="D458" s="137" t="s">
        <v>7879</v>
      </c>
      <c r="E458" s="39">
        <f>3733533.23+4366363.1</f>
        <v>8099896.3300000001</v>
      </c>
      <c r="F458" s="39"/>
      <c r="G458" s="279" t="s">
        <v>5516</v>
      </c>
      <c r="H458" s="279"/>
      <c r="I458" s="279"/>
      <c r="J458" s="279"/>
      <c r="K458" s="294"/>
      <c r="L458" s="258" t="s">
        <v>5536</v>
      </c>
      <c r="M458" s="258" t="s">
        <v>5543</v>
      </c>
      <c r="N458" s="45" t="s">
        <v>5434</v>
      </c>
    </row>
    <row r="459" spans="1:14" ht="63.75" x14ac:dyDescent="0.25">
      <c r="A459" s="258"/>
      <c r="B459" s="279" t="s">
        <v>5552</v>
      </c>
      <c r="C459" s="279"/>
      <c r="D459" s="137" t="s">
        <v>7879</v>
      </c>
      <c r="E459" s="39">
        <v>1785503.32</v>
      </c>
      <c r="F459" s="39"/>
      <c r="G459" s="279" t="s">
        <v>5516</v>
      </c>
      <c r="H459" s="279"/>
      <c r="I459" s="279"/>
      <c r="J459" s="279"/>
      <c r="K459" s="294"/>
      <c r="L459" s="258" t="s">
        <v>5536</v>
      </c>
      <c r="M459" s="258" t="s">
        <v>5543</v>
      </c>
      <c r="N459" s="45" t="s">
        <v>5434</v>
      </c>
    </row>
    <row r="460" spans="1:14" ht="63.75" x14ac:dyDescent="0.25">
      <c r="A460" s="258"/>
      <c r="B460" s="279" t="s">
        <v>5553</v>
      </c>
      <c r="C460" s="279"/>
      <c r="D460" s="137" t="s">
        <v>7879</v>
      </c>
      <c r="E460" s="39">
        <v>3170131.66</v>
      </c>
      <c r="F460" s="39"/>
      <c r="G460" s="279" t="s">
        <v>5516</v>
      </c>
      <c r="H460" s="279"/>
      <c r="I460" s="279"/>
      <c r="J460" s="279"/>
      <c r="K460" s="294"/>
      <c r="L460" s="258" t="s">
        <v>5536</v>
      </c>
      <c r="M460" s="258" t="s">
        <v>5543</v>
      </c>
      <c r="N460" s="45" t="s">
        <v>5434</v>
      </c>
    </row>
    <row r="461" spans="1:14" ht="63.75" x14ac:dyDescent="0.25">
      <c r="A461" s="258"/>
      <c r="B461" s="279" t="s">
        <v>5554</v>
      </c>
      <c r="C461" s="279"/>
      <c r="D461" s="137" t="s">
        <v>7879</v>
      </c>
      <c r="E461" s="39">
        <v>1480657.19</v>
      </c>
      <c r="F461" s="39"/>
      <c r="G461" s="279" t="s">
        <v>5516</v>
      </c>
      <c r="H461" s="279"/>
      <c r="I461" s="279"/>
      <c r="J461" s="279"/>
      <c r="K461" s="294"/>
      <c r="L461" s="258" t="s">
        <v>5536</v>
      </c>
      <c r="M461" s="258" t="s">
        <v>5543</v>
      </c>
      <c r="N461" s="45" t="s">
        <v>5434</v>
      </c>
    </row>
    <row r="462" spans="1:14" ht="63.75" x14ac:dyDescent="0.25">
      <c r="A462" s="258"/>
      <c r="B462" s="279" t="s">
        <v>5555</v>
      </c>
      <c r="C462" s="279"/>
      <c r="D462" s="137" t="s">
        <v>7879</v>
      </c>
      <c r="E462" s="39">
        <v>191160</v>
      </c>
      <c r="F462" s="39"/>
      <c r="G462" s="279" t="s">
        <v>5516</v>
      </c>
      <c r="H462" s="279"/>
      <c r="I462" s="279"/>
      <c r="J462" s="279"/>
      <c r="K462" s="294"/>
      <c r="L462" s="258" t="s">
        <v>5536</v>
      </c>
      <c r="M462" s="258" t="s">
        <v>5556</v>
      </c>
      <c r="N462" s="45" t="s">
        <v>5434</v>
      </c>
    </row>
    <row r="463" spans="1:14" ht="63.75" x14ac:dyDescent="0.25">
      <c r="A463" s="258"/>
      <c r="B463" s="279" t="s">
        <v>5557</v>
      </c>
      <c r="C463" s="279"/>
      <c r="D463" s="137" t="s">
        <v>7879</v>
      </c>
      <c r="E463" s="39">
        <v>63657.94</v>
      </c>
      <c r="F463" s="39"/>
      <c r="G463" s="279" t="s">
        <v>5516</v>
      </c>
      <c r="H463" s="279"/>
      <c r="I463" s="279"/>
      <c r="J463" s="279"/>
      <c r="K463" s="294"/>
      <c r="L463" s="258" t="s">
        <v>5536</v>
      </c>
      <c r="M463" s="258" t="s">
        <v>5543</v>
      </c>
      <c r="N463" s="45" t="s">
        <v>5434</v>
      </c>
    </row>
    <row r="464" spans="1:14" ht="63.75" x14ac:dyDescent="0.25">
      <c r="A464" s="258"/>
      <c r="B464" s="279" t="s">
        <v>5558</v>
      </c>
      <c r="C464" s="279"/>
      <c r="D464" s="137" t="s">
        <v>7879</v>
      </c>
      <c r="E464" s="39">
        <v>813891.6</v>
      </c>
      <c r="F464" s="39"/>
      <c r="G464" s="279" t="s">
        <v>5516</v>
      </c>
      <c r="H464" s="279"/>
      <c r="I464" s="279"/>
      <c r="J464" s="279"/>
      <c r="K464" s="294"/>
      <c r="L464" s="258" t="s">
        <v>5536</v>
      </c>
      <c r="M464" s="258" t="s">
        <v>5559</v>
      </c>
      <c r="N464" s="45" t="s">
        <v>5434</v>
      </c>
    </row>
    <row r="465" spans="1:14" ht="63.75" x14ac:dyDescent="0.25">
      <c r="A465" s="258"/>
      <c r="B465" s="279" t="s">
        <v>5560</v>
      </c>
      <c r="C465" s="279"/>
      <c r="D465" s="137" t="s">
        <v>7879</v>
      </c>
      <c r="E465" s="39">
        <f>15243637.28+2890404.51</f>
        <v>18134041.789999999</v>
      </c>
      <c r="F465" s="39"/>
      <c r="G465" s="279" t="s">
        <v>5516</v>
      </c>
      <c r="H465" s="279"/>
      <c r="I465" s="279"/>
      <c r="J465" s="279"/>
      <c r="K465" s="294"/>
      <c r="L465" s="258" t="s">
        <v>5536</v>
      </c>
      <c r="M465" s="258" t="s">
        <v>5543</v>
      </c>
      <c r="N465" s="45" t="s">
        <v>5434</v>
      </c>
    </row>
    <row r="466" spans="1:14" ht="63.75" x14ac:dyDescent="0.25">
      <c r="A466" s="258"/>
      <c r="B466" s="279" t="s">
        <v>5561</v>
      </c>
      <c r="C466" s="279"/>
      <c r="D466" s="137" t="s">
        <v>7879</v>
      </c>
      <c r="E466" s="39">
        <v>77610.149999999994</v>
      </c>
      <c r="F466" s="39"/>
      <c r="G466" s="279" t="s">
        <v>5516</v>
      </c>
      <c r="H466" s="279"/>
      <c r="I466" s="279"/>
      <c r="J466" s="279"/>
      <c r="K466" s="294"/>
      <c r="L466" s="258" t="s">
        <v>5536</v>
      </c>
      <c r="M466" s="258" t="s">
        <v>5548</v>
      </c>
      <c r="N466" s="45" t="s">
        <v>5434</v>
      </c>
    </row>
    <row r="467" spans="1:14" ht="63.75" x14ac:dyDescent="0.25">
      <c r="A467" s="258"/>
      <c r="B467" s="279" t="s">
        <v>5562</v>
      </c>
      <c r="C467" s="279"/>
      <c r="D467" s="137" t="s">
        <v>7879</v>
      </c>
      <c r="E467" s="39">
        <v>24726.73</v>
      </c>
      <c r="F467" s="39"/>
      <c r="G467" s="279" t="s">
        <v>5516</v>
      </c>
      <c r="H467" s="279"/>
      <c r="I467" s="279"/>
      <c r="J467" s="279"/>
      <c r="K467" s="294"/>
      <c r="L467" s="258" t="s">
        <v>5536</v>
      </c>
      <c r="M467" s="258" t="s">
        <v>5543</v>
      </c>
      <c r="N467" s="45" t="s">
        <v>5434</v>
      </c>
    </row>
    <row r="468" spans="1:14" ht="63.75" x14ac:dyDescent="0.25">
      <c r="A468" s="258"/>
      <c r="B468" s="279" t="s">
        <v>5563</v>
      </c>
      <c r="C468" s="279"/>
      <c r="D468" s="137" t="s">
        <v>7879</v>
      </c>
      <c r="E468" s="39">
        <v>345490.08</v>
      </c>
      <c r="F468" s="39"/>
      <c r="G468" s="279" t="s">
        <v>5516</v>
      </c>
      <c r="H468" s="279"/>
      <c r="I468" s="279"/>
      <c r="J468" s="279"/>
      <c r="K468" s="294"/>
      <c r="L468" s="258" t="s">
        <v>5536</v>
      </c>
      <c r="M468" s="258" t="s">
        <v>5564</v>
      </c>
      <c r="N468" s="45" t="s">
        <v>5434</v>
      </c>
    </row>
    <row r="469" spans="1:14" ht="63.75" x14ac:dyDescent="0.25">
      <c r="A469" s="258"/>
      <c r="B469" s="279" t="s">
        <v>5565</v>
      </c>
      <c r="C469" s="279"/>
      <c r="D469" s="137" t="s">
        <v>7879</v>
      </c>
      <c r="E469" s="292">
        <v>78023.78</v>
      </c>
      <c r="F469" s="292"/>
      <c r="G469" s="279" t="s">
        <v>5516</v>
      </c>
      <c r="H469" s="279"/>
      <c r="I469" s="279"/>
      <c r="J469" s="279"/>
      <c r="K469" s="294"/>
      <c r="L469" s="258" t="s">
        <v>5536</v>
      </c>
      <c r="M469" s="294">
        <v>1</v>
      </c>
      <c r="N469" s="45" t="s">
        <v>5434</v>
      </c>
    </row>
    <row r="470" spans="1:14" ht="63.75" x14ac:dyDescent="0.25">
      <c r="A470" s="258"/>
      <c r="B470" s="279" t="s">
        <v>5566</v>
      </c>
      <c r="C470" s="279"/>
      <c r="D470" s="137" t="s">
        <v>7879</v>
      </c>
      <c r="E470" s="292">
        <v>28204.799999999999</v>
      </c>
      <c r="F470" s="292"/>
      <c r="G470" s="279" t="s">
        <v>5516</v>
      </c>
      <c r="H470" s="279"/>
      <c r="I470" s="279"/>
      <c r="J470" s="279"/>
      <c r="K470" s="294"/>
      <c r="L470" s="258" t="s">
        <v>5536</v>
      </c>
      <c r="M470" s="294">
        <v>1</v>
      </c>
      <c r="N470" s="45" t="s">
        <v>5434</v>
      </c>
    </row>
    <row r="471" spans="1:14" ht="63.75" x14ac:dyDescent="0.25">
      <c r="A471" s="258"/>
      <c r="B471" s="279" t="s">
        <v>5567</v>
      </c>
      <c r="C471" s="279"/>
      <c r="D471" s="137" t="s">
        <v>7879</v>
      </c>
      <c r="E471" s="292">
        <v>67345.820000000007</v>
      </c>
      <c r="F471" s="292"/>
      <c r="G471" s="279" t="s">
        <v>5516</v>
      </c>
      <c r="H471" s="279"/>
      <c r="I471" s="279"/>
      <c r="J471" s="279"/>
      <c r="K471" s="294"/>
      <c r="L471" s="258" t="s">
        <v>5536</v>
      </c>
      <c r="M471" s="294">
        <v>1</v>
      </c>
      <c r="N471" s="45" t="s">
        <v>5434</v>
      </c>
    </row>
    <row r="472" spans="1:14" ht="63.75" x14ac:dyDescent="0.25">
      <c r="A472" s="258"/>
      <c r="B472" s="279" t="s">
        <v>5568</v>
      </c>
      <c r="C472" s="279"/>
      <c r="D472" s="137" t="s">
        <v>7879</v>
      </c>
      <c r="E472" s="292">
        <v>80539.600000000006</v>
      </c>
      <c r="F472" s="292"/>
      <c r="G472" s="279" t="s">
        <v>5516</v>
      </c>
      <c r="H472" s="279"/>
      <c r="I472" s="279"/>
      <c r="J472" s="279"/>
      <c r="K472" s="294"/>
      <c r="L472" s="258" t="s">
        <v>5536</v>
      </c>
      <c r="M472" s="294">
        <v>1</v>
      </c>
      <c r="N472" s="45" t="s">
        <v>5434</v>
      </c>
    </row>
    <row r="473" spans="1:14" ht="63.75" x14ac:dyDescent="0.25">
      <c r="A473" s="258"/>
      <c r="B473" s="279" t="s">
        <v>5568</v>
      </c>
      <c r="C473" s="279"/>
      <c r="D473" s="137" t="s">
        <v>7879</v>
      </c>
      <c r="E473" s="292">
        <v>80539.600000000006</v>
      </c>
      <c r="F473" s="292"/>
      <c r="G473" s="279" t="s">
        <v>5516</v>
      </c>
      <c r="H473" s="279"/>
      <c r="I473" s="279"/>
      <c r="J473" s="279"/>
      <c r="K473" s="294"/>
      <c r="L473" s="258" t="s">
        <v>5536</v>
      </c>
      <c r="M473" s="294">
        <v>1</v>
      </c>
      <c r="N473" s="45" t="s">
        <v>5434</v>
      </c>
    </row>
    <row r="474" spans="1:14" ht="63.75" x14ac:dyDescent="0.25">
      <c r="A474" s="258"/>
      <c r="B474" s="279" t="s">
        <v>5569</v>
      </c>
      <c r="C474" s="279"/>
      <c r="D474" s="137" t="s">
        <v>7879</v>
      </c>
      <c r="E474" s="292">
        <v>4646.25</v>
      </c>
      <c r="F474" s="292"/>
      <c r="G474" s="279" t="s">
        <v>5516</v>
      </c>
      <c r="H474" s="279"/>
      <c r="I474" s="279"/>
      <c r="J474" s="279"/>
      <c r="K474" s="294"/>
      <c r="L474" s="258" t="s">
        <v>5536</v>
      </c>
      <c r="M474" s="294">
        <v>1</v>
      </c>
      <c r="N474" s="45" t="s">
        <v>5434</v>
      </c>
    </row>
    <row r="475" spans="1:14" ht="63.75" x14ac:dyDescent="0.25">
      <c r="A475" s="258"/>
      <c r="B475" s="279" t="s">
        <v>5569</v>
      </c>
      <c r="C475" s="279"/>
      <c r="D475" s="137" t="s">
        <v>7879</v>
      </c>
      <c r="E475" s="292">
        <v>4646.25</v>
      </c>
      <c r="F475" s="292"/>
      <c r="G475" s="279" t="s">
        <v>5516</v>
      </c>
      <c r="H475" s="279"/>
      <c r="I475" s="279"/>
      <c r="J475" s="279"/>
      <c r="K475" s="294"/>
      <c r="L475" s="258" t="s">
        <v>5536</v>
      </c>
      <c r="M475" s="294">
        <v>1</v>
      </c>
      <c r="N475" s="45" t="s">
        <v>5434</v>
      </c>
    </row>
    <row r="476" spans="1:14" ht="63.75" x14ac:dyDescent="0.25">
      <c r="A476" s="258"/>
      <c r="B476" s="279" t="s">
        <v>5569</v>
      </c>
      <c r="C476" s="279"/>
      <c r="D476" s="137" t="s">
        <v>7879</v>
      </c>
      <c r="E476" s="292">
        <v>4646.25</v>
      </c>
      <c r="F476" s="292"/>
      <c r="G476" s="279" t="s">
        <v>5516</v>
      </c>
      <c r="H476" s="279"/>
      <c r="I476" s="279"/>
      <c r="J476" s="279"/>
      <c r="K476" s="294"/>
      <c r="L476" s="258" t="s">
        <v>5536</v>
      </c>
      <c r="M476" s="294">
        <v>1</v>
      </c>
      <c r="N476" s="45" t="s">
        <v>5434</v>
      </c>
    </row>
    <row r="477" spans="1:14" ht="63.75" x14ac:dyDescent="0.25">
      <c r="A477" s="258"/>
      <c r="B477" s="279" t="s">
        <v>5570</v>
      </c>
      <c r="C477" s="279"/>
      <c r="D477" s="137" t="s">
        <v>7879</v>
      </c>
      <c r="E477" s="292">
        <v>51551.9</v>
      </c>
      <c r="F477" s="292"/>
      <c r="G477" s="279" t="s">
        <v>5516</v>
      </c>
      <c r="H477" s="279"/>
      <c r="I477" s="279"/>
      <c r="J477" s="279"/>
      <c r="K477" s="294"/>
      <c r="L477" s="258" t="s">
        <v>5536</v>
      </c>
      <c r="M477" s="294">
        <v>1</v>
      </c>
      <c r="N477" s="45" t="s">
        <v>5434</v>
      </c>
    </row>
    <row r="478" spans="1:14" ht="63.75" x14ac:dyDescent="0.25">
      <c r="A478" s="258"/>
      <c r="B478" s="279" t="s">
        <v>5570</v>
      </c>
      <c r="C478" s="279"/>
      <c r="D478" s="137" t="s">
        <v>7879</v>
      </c>
      <c r="E478" s="292">
        <v>51551.9</v>
      </c>
      <c r="F478" s="292"/>
      <c r="G478" s="279" t="s">
        <v>5516</v>
      </c>
      <c r="H478" s="279"/>
      <c r="I478" s="279"/>
      <c r="J478" s="279"/>
      <c r="K478" s="294"/>
      <c r="L478" s="258" t="s">
        <v>5536</v>
      </c>
      <c r="M478" s="294">
        <v>1</v>
      </c>
      <c r="N478" s="45" t="s">
        <v>5434</v>
      </c>
    </row>
    <row r="479" spans="1:14" ht="63.75" x14ac:dyDescent="0.25">
      <c r="A479" s="258"/>
      <c r="B479" s="279" t="s">
        <v>5571</v>
      </c>
      <c r="C479" s="279"/>
      <c r="D479" s="137" t="s">
        <v>7879</v>
      </c>
      <c r="E479" s="292">
        <v>66681.649999999994</v>
      </c>
      <c r="F479" s="292"/>
      <c r="G479" s="279" t="s">
        <v>5516</v>
      </c>
      <c r="H479" s="279"/>
      <c r="I479" s="279"/>
      <c r="J479" s="279"/>
      <c r="K479" s="294"/>
      <c r="L479" s="258" t="s">
        <v>5536</v>
      </c>
      <c r="M479" s="294">
        <v>1</v>
      </c>
      <c r="N479" s="45" t="s">
        <v>5434</v>
      </c>
    </row>
    <row r="480" spans="1:14" ht="63.75" x14ac:dyDescent="0.25">
      <c r="A480" s="258"/>
      <c r="B480" s="279" t="s">
        <v>5572</v>
      </c>
      <c r="C480" s="279"/>
      <c r="D480" s="137" t="s">
        <v>7879</v>
      </c>
      <c r="E480" s="292">
        <v>41350</v>
      </c>
      <c r="F480" s="292"/>
      <c r="G480" s="279" t="s">
        <v>5516</v>
      </c>
      <c r="H480" s="279"/>
      <c r="I480" s="279"/>
      <c r="J480" s="279"/>
      <c r="K480" s="294"/>
      <c r="L480" s="258" t="s">
        <v>5536</v>
      </c>
      <c r="M480" s="294">
        <v>1</v>
      </c>
      <c r="N480" s="45" t="s">
        <v>5434</v>
      </c>
    </row>
    <row r="481" spans="1:14" ht="63.75" x14ac:dyDescent="0.25">
      <c r="A481" s="258"/>
      <c r="B481" s="279" t="s">
        <v>5573</v>
      </c>
      <c r="C481" s="279"/>
      <c r="D481" s="137" t="s">
        <v>7879</v>
      </c>
      <c r="E481" s="292">
        <v>41350</v>
      </c>
      <c r="F481" s="292"/>
      <c r="G481" s="279" t="s">
        <v>5516</v>
      </c>
      <c r="H481" s="279"/>
      <c r="I481" s="279"/>
      <c r="J481" s="279"/>
      <c r="K481" s="294"/>
      <c r="L481" s="258" t="s">
        <v>5536</v>
      </c>
      <c r="M481" s="294">
        <v>1</v>
      </c>
      <c r="N481" s="45" t="s">
        <v>5434</v>
      </c>
    </row>
    <row r="482" spans="1:14" ht="63.75" x14ac:dyDescent="0.25">
      <c r="A482" s="258"/>
      <c r="B482" s="279" t="s">
        <v>5573</v>
      </c>
      <c r="C482" s="279"/>
      <c r="D482" s="137" t="s">
        <v>7879</v>
      </c>
      <c r="E482" s="292">
        <v>41350</v>
      </c>
      <c r="F482" s="292"/>
      <c r="G482" s="279" t="s">
        <v>5516</v>
      </c>
      <c r="H482" s="279"/>
      <c r="I482" s="279"/>
      <c r="J482" s="279"/>
      <c r="K482" s="294"/>
      <c r="L482" s="258" t="s">
        <v>5536</v>
      </c>
      <c r="M482" s="294">
        <v>1</v>
      </c>
      <c r="N482" s="45" t="s">
        <v>5434</v>
      </c>
    </row>
    <row r="483" spans="1:14" ht="63.75" x14ac:dyDescent="0.25">
      <c r="A483" s="258"/>
      <c r="B483" s="279" t="s">
        <v>5574</v>
      </c>
      <c r="C483" s="279"/>
      <c r="D483" s="137" t="s">
        <v>7879</v>
      </c>
      <c r="E483" s="292">
        <v>31498.94</v>
      </c>
      <c r="F483" s="292"/>
      <c r="G483" s="279" t="s">
        <v>5516</v>
      </c>
      <c r="H483" s="279"/>
      <c r="I483" s="279"/>
      <c r="J483" s="279"/>
      <c r="K483" s="294"/>
      <c r="L483" s="258" t="s">
        <v>5536</v>
      </c>
      <c r="M483" s="294">
        <v>1</v>
      </c>
      <c r="N483" s="45" t="s">
        <v>5434</v>
      </c>
    </row>
    <row r="484" spans="1:14" ht="63.75" x14ac:dyDescent="0.25">
      <c r="A484" s="258"/>
      <c r="B484" s="279" t="s">
        <v>5574</v>
      </c>
      <c r="C484" s="279"/>
      <c r="D484" s="137" t="s">
        <v>7879</v>
      </c>
      <c r="E484" s="292">
        <v>31498.94</v>
      </c>
      <c r="F484" s="292"/>
      <c r="G484" s="279" t="s">
        <v>5516</v>
      </c>
      <c r="H484" s="279"/>
      <c r="I484" s="279"/>
      <c r="J484" s="279"/>
      <c r="K484" s="294"/>
      <c r="L484" s="258" t="s">
        <v>5536</v>
      </c>
      <c r="M484" s="294">
        <v>1</v>
      </c>
      <c r="N484" s="45" t="s">
        <v>5434</v>
      </c>
    </row>
    <row r="485" spans="1:14" ht="63.75" x14ac:dyDescent="0.25">
      <c r="A485" s="258"/>
      <c r="B485" s="279" t="s">
        <v>5575</v>
      </c>
      <c r="C485" s="279"/>
      <c r="D485" s="137" t="s">
        <v>7879</v>
      </c>
      <c r="E485" s="292">
        <v>21355.18</v>
      </c>
      <c r="F485" s="292"/>
      <c r="G485" s="279" t="s">
        <v>5516</v>
      </c>
      <c r="H485" s="279"/>
      <c r="I485" s="279"/>
      <c r="J485" s="279"/>
      <c r="K485" s="294"/>
      <c r="L485" s="258" t="s">
        <v>5536</v>
      </c>
      <c r="M485" s="294">
        <v>1</v>
      </c>
      <c r="N485" s="45" t="s">
        <v>5434</v>
      </c>
    </row>
    <row r="486" spans="1:14" ht="63.75" x14ac:dyDescent="0.25">
      <c r="A486" s="258"/>
      <c r="B486" s="279" t="s">
        <v>5576</v>
      </c>
      <c r="C486" s="279"/>
      <c r="D486" s="137" t="s">
        <v>7879</v>
      </c>
      <c r="E486" s="292">
        <v>55976.57</v>
      </c>
      <c r="F486" s="292"/>
      <c r="G486" s="279" t="s">
        <v>5516</v>
      </c>
      <c r="H486" s="279"/>
      <c r="I486" s="279"/>
      <c r="J486" s="279"/>
      <c r="K486" s="294"/>
      <c r="L486" s="258" t="s">
        <v>5536</v>
      </c>
      <c r="M486" s="294">
        <v>1</v>
      </c>
      <c r="N486" s="45" t="s">
        <v>5434</v>
      </c>
    </row>
    <row r="487" spans="1:14" ht="63.75" x14ac:dyDescent="0.25">
      <c r="A487" s="258"/>
      <c r="B487" s="279" t="s">
        <v>5577</v>
      </c>
      <c r="C487" s="279"/>
      <c r="D487" s="137" t="s">
        <v>7879</v>
      </c>
      <c r="E487" s="292">
        <v>55976.57</v>
      </c>
      <c r="F487" s="292"/>
      <c r="G487" s="279" t="s">
        <v>5516</v>
      </c>
      <c r="H487" s="279"/>
      <c r="I487" s="279"/>
      <c r="J487" s="279"/>
      <c r="K487" s="294"/>
      <c r="L487" s="258" t="s">
        <v>5536</v>
      </c>
      <c r="M487" s="294">
        <v>1</v>
      </c>
      <c r="N487" s="45" t="s">
        <v>5434</v>
      </c>
    </row>
    <row r="488" spans="1:14" ht="63.75" x14ac:dyDescent="0.25">
      <c r="A488" s="258"/>
      <c r="B488" s="279" t="s">
        <v>5578</v>
      </c>
      <c r="C488" s="279"/>
      <c r="D488" s="137" t="s">
        <v>7879</v>
      </c>
      <c r="E488" s="292">
        <v>56036.58</v>
      </c>
      <c r="F488" s="292"/>
      <c r="G488" s="279" t="s">
        <v>5516</v>
      </c>
      <c r="H488" s="279"/>
      <c r="I488" s="279"/>
      <c r="J488" s="279"/>
      <c r="K488" s="294"/>
      <c r="L488" s="258" t="s">
        <v>5536</v>
      </c>
      <c r="M488" s="294">
        <v>1</v>
      </c>
      <c r="N488" s="45" t="s">
        <v>5434</v>
      </c>
    </row>
    <row r="489" spans="1:14" ht="63.75" x14ac:dyDescent="0.25">
      <c r="A489" s="258"/>
      <c r="B489" s="279" t="s">
        <v>5579</v>
      </c>
      <c r="C489" s="279"/>
      <c r="D489" s="137" t="s">
        <v>7879</v>
      </c>
      <c r="E489" s="292">
        <v>56855.96</v>
      </c>
      <c r="F489" s="292"/>
      <c r="G489" s="279" t="s">
        <v>5516</v>
      </c>
      <c r="H489" s="279"/>
      <c r="I489" s="279"/>
      <c r="J489" s="279"/>
      <c r="K489" s="294"/>
      <c r="L489" s="258" t="s">
        <v>5536</v>
      </c>
      <c r="M489" s="294">
        <v>1</v>
      </c>
      <c r="N489" s="45" t="s">
        <v>5434</v>
      </c>
    </row>
    <row r="490" spans="1:14" ht="63.75" x14ac:dyDescent="0.25">
      <c r="A490" s="258"/>
      <c r="B490" s="279" t="s">
        <v>5580</v>
      </c>
      <c r="C490" s="279"/>
      <c r="D490" s="137" t="s">
        <v>7879</v>
      </c>
      <c r="E490" s="292">
        <v>20274.580000000002</v>
      </c>
      <c r="F490" s="292"/>
      <c r="G490" s="279" t="s">
        <v>5516</v>
      </c>
      <c r="H490" s="279"/>
      <c r="I490" s="279"/>
      <c r="J490" s="279"/>
      <c r="K490" s="294"/>
      <c r="L490" s="258" t="s">
        <v>5536</v>
      </c>
      <c r="M490" s="294">
        <v>1</v>
      </c>
      <c r="N490" s="45" t="s">
        <v>5434</v>
      </c>
    </row>
    <row r="491" spans="1:14" ht="63.75" x14ac:dyDescent="0.25">
      <c r="A491" s="258"/>
      <c r="B491" s="279" t="s">
        <v>5580</v>
      </c>
      <c r="C491" s="279"/>
      <c r="D491" s="137" t="s">
        <v>7879</v>
      </c>
      <c r="E491" s="292">
        <v>20274.580000000002</v>
      </c>
      <c r="F491" s="292"/>
      <c r="G491" s="279" t="s">
        <v>5516</v>
      </c>
      <c r="H491" s="279"/>
      <c r="I491" s="279"/>
      <c r="J491" s="279"/>
      <c r="K491" s="294"/>
      <c r="L491" s="258" t="s">
        <v>5536</v>
      </c>
      <c r="M491" s="294">
        <v>1</v>
      </c>
      <c r="N491" s="45" t="s">
        <v>5434</v>
      </c>
    </row>
    <row r="492" spans="1:14" ht="63.75" x14ac:dyDescent="0.25">
      <c r="A492" s="258"/>
      <c r="B492" s="279" t="s">
        <v>5581</v>
      </c>
      <c r="C492" s="279"/>
      <c r="D492" s="137" t="s">
        <v>7879</v>
      </c>
      <c r="E492" s="292">
        <v>56036.58</v>
      </c>
      <c r="F492" s="292"/>
      <c r="G492" s="279" t="s">
        <v>5516</v>
      </c>
      <c r="H492" s="279"/>
      <c r="I492" s="279"/>
      <c r="J492" s="279"/>
      <c r="K492" s="294"/>
      <c r="L492" s="258" t="s">
        <v>5536</v>
      </c>
      <c r="M492" s="294">
        <v>1</v>
      </c>
      <c r="N492" s="45" t="s">
        <v>5434</v>
      </c>
    </row>
    <row r="493" spans="1:14" ht="63.75" x14ac:dyDescent="0.25">
      <c r="A493" s="258"/>
      <c r="B493" s="279" t="s">
        <v>5582</v>
      </c>
      <c r="C493" s="279"/>
      <c r="D493" s="137" t="s">
        <v>7879</v>
      </c>
      <c r="E493" s="292">
        <v>93206.57</v>
      </c>
      <c r="F493" s="292"/>
      <c r="G493" s="279" t="s">
        <v>5516</v>
      </c>
      <c r="H493" s="279"/>
      <c r="I493" s="279"/>
      <c r="J493" s="279"/>
      <c r="K493" s="294"/>
      <c r="L493" s="258" t="s">
        <v>5536</v>
      </c>
      <c r="M493" s="294">
        <v>1</v>
      </c>
      <c r="N493" s="45" t="s">
        <v>5434</v>
      </c>
    </row>
    <row r="494" spans="1:14" ht="63.75" x14ac:dyDescent="0.25">
      <c r="A494" s="258"/>
      <c r="B494" s="279" t="s">
        <v>5583</v>
      </c>
      <c r="C494" s="279"/>
      <c r="D494" s="137" t="s">
        <v>7879</v>
      </c>
      <c r="E494" s="292">
        <v>24920.79</v>
      </c>
      <c r="F494" s="292"/>
      <c r="G494" s="279" t="s">
        <v>5516</v>
      </c>
      <c r="H494" s="279"/>
      <c r="I494" s="279"/>
      <c r="J494" s="279"/>
      <c r="K494" s="294"/>
      <c r="L494" s="258" t="s">
        <v>5536</v>
      </c>
      <c r="M494" s="294">
        <v>1</v>
      </c>
      <c r="N494" s="45" t="s">
        <v>5434</v>
      </c>
    </row>
    <row r="495" spans="1:14" ht="63.75" x14ac:dyDescent="0.25">
      <c r="A495" s="258"/>
      <c r="B495" s="279" t="s">
        <v>5583</v>
      </c>
      <c r="C495" s="279"/>
      <c r="D495" s="137" t="s">
        <v>7879</v>
      </c>
      <c r="E495" s="292">
        <v>24920.79</v>
      </c>
      <c r="F495" s="292"/>
      <c r="G495" s="279" t="s">
        <v>5516</v>
      </c>
      <c r="H495" s="279"/>
      <c r="I495" s="279"/>
      <c r="J495" s="279"/>
      <c r="K495" s="294"/>
      <c r="L495" s="258" t="s">
        <v>5536</v>
      </c>
      <c r="M495" s="294">
        <v>1</v>
      </c>
      <c r="N495" s="45" t="s">
        <v>5434</v>
      </c>
    </row>
    <row r="496" spans="1:14" ht="63.75" x14ac:dyDescent="0.25">
      <c r="A496" s="258"/>
      <c r="B496" s="279" t="s">
        <v>5584</v>
      </c>
      <c r="C496" s="279"/>
      <c r="D496" s="137" t="s">
        <v>7879</v>
      </c>
      <c r="E496" s="292">
        <v>41957.04</v>
      </c>
      <c r="F496" s="292"/>
      <c r="G496" s="279" t="s">
        <v>5516</v>
      </c>
      <c r="H496" s="279"/>
      <c r="I496" s="279"/>
      <c r="J496" s="279"/>
      <c r="K496" s="294"/>
      <c r="L496" s="258" t="s">
        <v>5536</v>
      </c>
      <c r="M496" s="294">
        <v>1</v>
      </c>
      <c r="N496" s="45" t="s">
        <v>5434</v>
      </c>
    </row>
    <row r="497" spans="1:14" ht="63.75" x14ac:dyDescent="0.25">
      <c r="A497" s="258"/>
      <c r="B497" s="279" t="s">
        <v>5584</v>
      </c>
      <c r="C497" s="279"/>
      <c r="D497" s="137" t="s">
        <v>7879</v>
      </c>
      <c r="E497" s="292">
        <v>41957.04</v>
      </c>
      <c r="F497" s="292"/>
      <c r="G497" s="279" t="s">
        <v>5516</v>
      </c>
      <c r="H497" s="279"/>
      <c r="I497" s="279"/>
      <c r="J497" s="279"/>
      <c r="K497" s="294"/>
      <c r="L497" s="258" t="s">
        <v>5536</v>
      </c>
      <c r="M497" s="294">
        <v>1</v>
      </c>
      <c r="N497" s="45" t="s">
        <v>5434</v>
      </c>
    </row>
    <row r="498" spans="1:14" ht="63.75" x14ac:dyDescent="0.25">
      <c r="A498" s="258"/>
      <c r="B498" s="279" t="s">
        <v>5584</v>
      </c>
      <c r="C498" s="279"/>
      <c r="D498" s="137" t="s">
        <v>7879</v>
      </c>
      <c r="E498" s="292">
        <v>41957.04</v>
      </c>
      <c r="F498" s="292"/>
      <c r="G498" s="279" t="s">
        <v>5516</v>
      </c>
      <c r="H498" s="279"/>
      <c r="I498" s="279"/>
      <c r="J498" s="279"/>
      <c r="K498" s="294"/>
      <c r="L498" s="258" t="s">
        <v>5536</v>
      </c>
      <c r="M498" s="294">
        <v>1</v>
      </c>
      <c r="N498" s="45" t="s">
        <v>5434</v>
      </c>
    </row>
    <row r="499" spans="1:14" ht="63.75" x14ac:dyDescent="0.25">
      <c r="A499" s="258"/>
      <c r="B499" s="279" t="s">
        <v>5584</v>
      </c>
      <c r="C499" s="279"/>
      <c r="D499" s="137" t="s">
        <v>7879</v>
      </c>
      <c r="E499" s="292">
        <v>41957.04</v>
      </c>
      <c r="F499" s="292"/>
      <c r="G499" s="279" t="s">
        <v>5516</v>
      </c>
      <c r="H499" s="279"/>
      <c r="I499" s="279"/>
      <c r="J499" s="279"/>
      <c r="K499" s="294"/>
      <c r="L499" s="258" t="s">
        <v>5536</v>
      </c>
      <c r="M499" s="294">
        <v>1</v>
      </c>
      <c r="N499" s="45" t="s">
        <v>5434</v>
      </c>
    </row>
    <row r="500" spans="1:14" ht="63.75" x14ac:dyDescent="0.25">
      <c r="A500" s="258"/>
      <c r="B500" s="279" t="s">
        <v>5585</v>
      </c>
      <c r="C500" s="279"/>
      <c r="D500" s="137" t="s">
        <v>7879</v>
      </c>
      <c r="E500" s="292">
        <v>31854.39</v>
      </c>
      <c r="F500" s="292"/>
      <c r="G500" s="279" t="s">
        <v>5516</v>
      </c>
      <c r="H500" s="279"/>
      <c r="I500" s="279"/>
      <c r="J500" s="279"/>
      <c r="K500" s="294"/>
      <c r="L500" s="258" t="s">
        <v>5536</v>
      </c>
      <c r="M500" s="294">
        <v>1</v>
      </c>
      <c r="N500" s="45" t="s">
        <v>5434</v>
      </c>
    </row>
    <row r="501" spans="1:14" ht="63.75" x14ac:dyDescent="0.25">
      <c r="A501" s="258"/>
      <c r="B501" s="279" t="s">
        <v>5585</v>
      </c>
      <c r="C501" s="279"/>
      <c r="D501" s="137" t="s">
        <v>7879</v>
      </c>
      <c r="E501" s="292">
        <v>31854.39</v>
      </c>
      <c r="F501" s="292"/>
      <c r="G501" s="279" t="s">
        <v>5516</v>
      </c>
      <c r="H501" s="279"/>
      <c r="I501" s="279"/>
      <c r="J501" s="279"/>
      <c r="K501" s="294"/>
      <c r="L501" s="258" t="s">
        <v>5536</v>
      </c>
      <c r="M501" s="294">
        <v>1</v>
      </c>
      <c r="N501" s="45" t="s">
        <v>5434</v>
      </c>
    </row>
    <row r="502" spans="1:14" ht="63.75" x14ac:dyDescent="0.25">
      <c r="A502" s="258"/>
      <c r="B502" s="279" t="s">
        <v>5586</v>
      </c>
      <c r="C502" s="279"/>
      <c r="D502" s="137" t="s">
        <v>7879</v>
      </c>
      <c r="E502" s="292">
        <v>48262.82</v>
      </c>
      <c r="F502" s="292"/>
      <c r="G502" s="279" t="s">
        <v>5516</v>
      </c>
      <c r="H502" s="279"/>
      <c r="I502" s="279"/>
      <c r="J502" s="279"/>
      <c r="K502" s="294"/>
      <c r="L502" s="258" t="s">
        <v>5536</v>
      </c>
      <c r="M502" s="294">
        <v>1</v>
      </c>
      <c r="N502" s="45" t="s">
        <v>5434</v>
      </c>
    </row>
    <row r="503" spans="1:14" ht="63.75" x14ac:dyDescent="0.25">
      <c r="A503" s="258"/>
      <c r="B503" s="279" t="s">
        <v>5586</v>
      </c>
      <c r="C503" s="279"/>
      <c r="D503" s="137" t="s">
        <v>7879</v>
      </c>
      <c r="E503" s="292">
        <v>48262.82</v>
      </c>
      <c r="F503" s="292"/>
      <c r="G503" s="279" t="s">
        <v>5516</v>
      </c>
      <c r="H503" s="279"/>
      <c r="I503" s="279"/>
      <c r="J503" s="279"/>
      <c r="K503" s="294"/>
      <c r="L503" s="258" t="s">
        <v>5536</v>
      </c>
      <c r="M503" s="294">
        <v>1</v>
      </c>
      <c r="N503" s="45" t="s">
        <v>5434</v>
      </c>
    </row>
    <row r="504" spans="1:14" ht="63.75" x14ac:dyDescent="0.25">
      <c r="A504" s="258"/>
      <c r="B504" s="279" t="s">
        <v>5587</v>
      </c>
      <c r="C504" s="279"/>
      <c r="D504" s="137" t="s">
        <v>7879</v>
      </c>
      <c r="E504" s="292">
        <v>144038.32999999999</v>
      </c>
      <c r="F504" s="292"/>
      <c r="G504" s="279" t="s">
        <v>5516</v>
      </c>
      <c r="H504" s="279"/>
      <c r="I504" s="279"/>
      <c r="J504" s="279"/>
      <c r="K504" s="294"/>
      <c r="L504" s="258" t="s">
        <v>5536</v>
      </c>
      <c r="M504" s="294">
        <v>1</v>
      </c>
      <c r="N504" s="45" t="s">
        <v>5434</v>
      </c>
    </row>
    <row r="505" spans="1:14" ht="63.75" x14ac:dyDescent="0.25">
      <c r="A505" s="258"/>
      <c r="B505" s="279" t="s">
        <v>5588</v>
      </c>
      <c r="C505" s="279"/>
      <c r="D505" s="137" t="s">
        <v>7879</v>
      </c>
      <c r="E505" s="292">
        <v>189446.01</v>
      </c>
      <c r="F505" s="292"/>
      <c r="G505" s="279" t="s">
        <v>5516</v>
      </c>
      <c r="H505" s="279"/>
      <c r="I505" s="279"/>
      <c r="J505" s="279"/>
      <c r="K505" s="294"/>
      <c r="L505" s="258" t="s">
        <v>5536</v>
      </c>
      <c r="M505" s="294">
        <v>1</v>
      </c>
      <c r="N505" s="45" t="s">
        <v>5434</v>
      </c>
    </row>
    <row r="506" spans="1:14" ht="63.75" x14ac:dyDescent="0.25">
      <c r="A506" s="258"/>
      <c r="B506" s="279" t="s">
        <v>5589</v>
      </c>
      <c r="C506" s="279"/>
      <c r="D506" s="137" t="s">
        <v>7879</v>
      </c>
      <c r="E506" s="292">
        <v>189446.01</v>
      </c>
      <c r="F506" s="292"/>
      <c r="G506" s="279" t="s">
        <v>5516</v>
      </c>
      <c r="H506" s="279"/>
      <c r="I506" s="279"/>
      <c r="J506" s="279"/>
      <c r="K506" s="294"/>
      <c r="L506" s="258" t="s">
        <v>5536</v>
      </c>
      <c r="M506" s="294">
        <v>1</v>
      </c>
      <c r="N506" s="45" t="s">
        <v>5434</v>
      </c>
    </row>
    <row r="507" spans="1:14" ht="63.75" x14ac:dyDescent="0.25">
      <c r="A507" s="258"/>
      <c r="B507" s="279" t="s">
        <v>5590</v>
      </c>
      <c r="C507" s="279"/>
      <c r="D507" s="137" t="s">
        <v>7879</v>
      </c>
      <c r="E507" s="292">
        <v>209921.58</v>
      </c>
      <c r="F507" s="292"/>
      <c r="G507" s="279" t="s">
        <v>5516</v>
      </c>
      <c r="H507" s="279"/>
      <c r="I507" s="279"/>
      <c r="J507" s="279"/>
      <c r="K507" s="294"/>
      <c r="L507" s="258" t="s">
        <v>5536</v>
      </c>
      <c r="M507" s="294">
        <v>1</v>
      </c>
      <c r="N507" s="45" t="s">
        <v>5434</v>
      </c>
    </row>
    <row r="508" spans="1:14" ht="63.75" x14ac:dyDescent="0.25">
      <c r="A508" s="258"/>
      <c r="B508" s="279" t="s">
        <v>5590</v>
      </c>
      <c r="C508" s="279"/>
      <c r="D508" s="137" t="s">
        <v>7879</v>
      </c>
      <c r="E508" s="292">
        <v>209921.58</v>
      </c>
      <c r="F508" s="292"/>
      <c r="G508" s="279" t="s">
        <v>5516</v>
      </c>
      <c r="H508" s="279"/>
      <c r="I508" s="279"/>
      <c r="J508" s="279"/>
      <c r="K508" s="294"/>
      <c r="L508" s="258" t="s">
        <v>5536</v>
      </c>
      <c r="M508" s="294">
        <v>1</v>
      </c>
      <c r="N508" s="45" t="s">
        <v>5434</v>
      </c>
    </row>
    <row r="509" spans="1:14" ht="63.75" x14ac:dyDescent="0.25">
      <c r="A509" s="258"/>
      <c r="B509" s="279" t="s">
        <v>5591</v>
      </c>
      <c r="C509" s="279"/>
      <c r="D509" s="137" t="s">
        <v>7879</v>
      </c>
      <c r="E509" s="292">
        <v>48262.82</v>
      </c>
      <c r="F509" s="292"/>
      <c r="G509" s="279" t="s">
        <v>5516</v>
      </c>
      <c r="H509" s="279"/>
      <c r="I509" s="279"/>
      <c r="J509" s="279"/>
      <c r="K509" s="294"/>
      <c r="L509" s="258" t="s">
        <v>5536</v>
      </c>
      <c r="M509" s="294">
        <v>1</v>
      </c>
      <c r="N509" s="45" t="s">
        <v>5434</v>
      </c>
    </row>
    <row r="510" spans="1:14" ht="63.75" x14ac:dyDescent="0.25">
      <c r="A510" s="258"/>
      <c r="B510" s="279" t="s">
        <v>5591</v>
      </c>
      <c r="C510" s="279"/>
      <c r="D510" s="137" t="s">
        <v>7879</v>
      </c>
      <c r="E510" s="292">
        <v>48262.82</v>
      </c>
      <c r="F510" s="292"/>
      <c r="G510" s="279" t="s">
        <v>5516</v>
      </c>
      <c r="H510" s="279"/>
      <c r="I510" s="279"/>
      <c r="J510" s="279"/>
      <c r="K510" s="294"/>
      <c r="L510" s="258" t="s">
        <v>5536</v>
      </c>
      <c r="M510" s="294">
        <v>1</v>
      </c>
      <c r="N510" s="45" t="s">
        <v>5434</v>
      </c>
    </row>
    <row r="511" spans="1:14" ht="63.75" x14ac:dyDescent="0.25">
      <c r="A511" s="258"/>
      <c r="B511" s="279" t="s">
        <v>5591</v>
      </c>
      <c r="C511" s="279"/>
      <c r="D511" s="137" t="s">
        <v>7879</v>
      </c>
      <c r="E511" s="292">
        <v>48262.82</v>
      </c>
      <c r="F511" s="292"/>
      <c r="G511" s="279" t="s">
        <v>5516</v>
      </c>
      <c r="H511" s="279"/>
      <c r="I511" s="279"/>
      <c r="J511" s="279"/>
      <c r="K511" s="294"/>
      <c r="L511" s="258" t="s">
        <v>5536</v>
      </c>
      <c r="M511" s="294">
        <v>1</v>
      </c>
      <c r="N511" s="45" t="s">
        <v>5434</v>
      </c>
    </row>
    <row r="512" spans="1:14" ht="63.75" x14ac:dyDescent="0.25">
      <c r="A512" s="258"/>
      <c r="B512" s="279" t="s">
        <v>5592</v>
      </c>
      <c r="C512" s="279"/>
      <c r="D512" s="137" t="s">
        <v>7879</v>
      </c>
      <c r="E512" s="292">
        <v>69119.009999999995</v>
      </c>
      <c r="F512" s="292"/>
      <c r="G512" s="279" t="s">
        <v>5516</v>
      </c>
      <c r="H512" s="279"/>
      <c r="I512" s="279"/>
      <c r="J512" s="279"/>
      <c r="K512" s="294"/>
      <c r="L512" s="258" t="s">
        <v>5536</v>
      </c>
      <c r="M512" s="294">
        <v>1</v>
      </c>
      <c r="N512" s="45" t="s">
        <v>5434</v>
      </c>
    </row>
    <row r="513" spans="1:14" ht="63.75" x14ac:dyDescent="0.25">
      <c r="A513" s="258"/>
      <c r="B513" s="279" t="s">
        <v>5592</v>
      </c>
      <c r="C513" s="279"/>
      <c r="D513" s="137" t="s">
        <v>7879</v>
      </c>
      <c r="E513" s="292">
        <v>69119.009999999995</v>
      </c>
      <c r="F513" s="292"/>
      <c r="G513" s="279" t="s">
        <v>5516</v>
      </c>
      <c r="H513" s="279"/>
      <c r="I513" s="279"/>
      <c r="J513" s="279"/>
      <c r="K513" s="294"/>
      <c r="L513" s="258" t="s">
        <v>5536</v>
      </c>
      <c r="M513" s="294">
        <v>1</v>
      </c>
      <c r="N513" s="45" t="s">
        <v>5434</v>
      </c>
    </row>
    <row r="514" spans="1:14" ht="63.75" x14ac:dyDescent="0.25">
      <c r="A514" s="258"/>
      <c r="B514" s="279" t="s">
        <v>5593</v>
      </c>
      <c r="C514" s="279"/>
      <c r="D514" s="137" t="s">
        <v>7879</v>
      </c>
      <c r="E514" s="292">
        <v>93206.57</v>
      </c>
      <c r="F514" s="292"/>
      <c r="G514" s="279" t="s">
        <v>5516</v>
      </c>
      <c r="H514" s="279"/>
      <c r="I514" s="279"/>
      <c r="J514" s="279"/>
      <c r="K514" s="294"/>
      <c r="L514" s="258" t="s">
        <v>5536</v>
      </c>
      <c r="M514" s="294">
        <v>1</v>
      </c>
      <c r="N514" s="45" t="s">
        <v>5434</v>
      </c>
    </row>
    <row r="515" spans="1:14" ht="63.75" x14ac:dyDescent="0.25">
      <c r="A515" s="258"/>
      <c r="B515" s="279" t="s">
        <v>5593</v>
      </c>
      <c r="C515" s="279"/>
      <c r="D515" s="137" t="s">
        <v>7879</v>
      </c>
      <c r="E515" s="292">
        <v>93206.57</v>
      </c>
      <c r="F515" s="292"/>
      <c r="G515" s="279" t="s">
        <v>5516</v>
      </c>
      <c r="H515" s="279"/>
      <c r="I515" s="279"/>
      <c r="J515" s="279"/>
      <c r="K515" s="294"/>
      <c r="L515" s="258" t="s">
        <v>5536</v>
      </c>
      <c r="M515" s="294">
        <v>1</v>
      </c>
      <c r="N515" s="45" t="s">
        <v>5434</v>
      </c>
    </row>
    <row r="516" spans="1:14" ht="63.75" x14ac:dyDescent="0.25">
      <c r="A516" s="258"/>
      <c r="B516" s="279" t="s">
        <v>5594</v>
      </c>
      <c r="C516" s="279"/>
      <c r="D516" s="137" t="s">
        <v>7879</v>
      </c>
      <c r="E516" s="292">
        <v>46462.49</v>
      </c>
      <c r="F516" s="292"/>
      <c r="G516" s="279" t="s">
        <v>5516</v>
      </c>
      <c r="H516" s="279"/>
      <c r="I516" s="279"/>
      <c r="J516" s="279"/>
      <c r="K516" s="294"/>
      <c r="L516" s="258" t="s">
        <v>5536</v>
      </c>
      <c r="M516" s="294">
        <v>1</v>
      </c>
      <c r="N516" s="45" t="s">
        <v>5434</v>
      </c>
    </row>
    <row r="517" spans="1:14" ht="63.75" x14ac:dyDescent="0.25">
      <c r="A517" s="258"/>
      <c r="B517" s="279" t="s">
        <v>5595</v>
      </c>
      <c r="C517" s="279"/>
      <c r="D517" s="137" t="s">
        <v>7879</v>
      </c>
      <c r="E517" s="292">
        <v>89855.18</v>
      </c>
      <c r="F517" s="292"/>
      <c r="G517" s="279" t="s">
        <v>5516</v>
      </c>
      <c r="H517" s="279"/>
      <c r="I517" s="279"/>
      <c r="J517" s="279"/>
      <c r="K517" s="294"/>
      <c r="L517" s="258" t="s">
        <v>5536</v>
      </c>
      <c r="M517" s="294">
        <v>1</v>
      </c>
      <c r="N517" s="45" t="s">
        <v>5434</v>
      </c>
    </row>
    <row r="518" spans="1:14" ht="63.75" x14ac:dyDescent="0.25">
      <c r="A518" s="258"/>
      <c r="B518" s="279" t="s">
        <v>5595</v>
      </c>
      <c r="C518" s="279"/>
      <c r="D518" s="137" t="s">
        <v>7879</v>
      </c>
      <c r="E518" s="292">
        <v>89855.18</v>
      </c>
      <c r="F518" s="292"/>
      <c r="G518" s="279" t="s">
        <v>5516</v>
      </c>
      <c r="H518" s="279"/>
      <c r="I518" s="279"/>
      <c r="J518" s="279"/>
      <c r="K518" s="294"/>
      <c r="L518" s="258" t="s">
        <v>5536</v>
      </c>
      <c r="M518" s="294">
        <v>1</v>
      </c>
      <c r="N518" s="45" t="s">
        <v>5434</v>
      </c>
    </row>
    <row r="519" spans="1:14" ht="63.75" x14ac:dyDescent="0.25">
      <c r="A519" s="258"/>
      <c r="B519" s="279" t="s">
        <v>5596</v>
      </c>
      <c r="C519" s="279"/>
      <c r="D519" s="137" t="s">
        <v>7879</v>
      </c>
      <c r="E519" s="292">
        <v>320721</v>
      </c>
      <c r="F519" s="292"/>
      <c r="G519" s="279" t="s">
        <v>5516</v>
      </c>
      <c r="H519" s="279"/>
      <c r="I519" s="279"/>
      <c r="J519" s="279"/>
      <c r="K519" s="294"/>
      <c r="L519" s="258" t="s">
        <v>5536</v>
      </c>
      <c r="M519" s="294" t="s">
        <v>5597</v>
      </c>
      <c r="N519" s="45" t="s">
        <v>5434</v>
      </c>
    </row>
    <row r="520" spans="1:14" ht="63.75" x14ac:dyDescent="0.25">
      <c r="A520" s="258"/>
      <c r="B520" s="279" t="s">
        <v>5598</v>
      </c>
      <c r="C520" s="279"/>
      <c r="D520" s="137" t="s">
        <v>7879</v>
      </c>
      <c r="E520" s="294" t="s">
        <v>5600</v>
      </c>
      <c r="F520" s="294"/>
      <c r="G520" s="279" t="s">
        <v>5599</v>
      </c>
      <c r="H520" s="279"/>
      <c r="I520" s="279"/>
      <c r="J520" s="279"/>
      <c r="K520" s="294"/>
      <c r="L520" s="294" t="s">
        <v>5601</v>
      </c>
      <c r="M520" s="294">
        <v>1</v>
      </c>
      <c r="N520" s="45" t="s">
        <v>5434</v>
      </c>
    </row>
    <row r="521" spans="1:14" ht="63.75" x14ac:dyDescent="0.25">
      <c r="A521" s="258"/>
      <c r="B521" s="279" t="s">
        <v>5602</v>
      </c>
      <c r="C521" s="279"/>
      <c r="D521" s="137" t="s">
        <v>7879</v>
      </c>
      <c r="E521" s="294" t="s">
        <v>5603</v>
      </c>
      <c r="F521" s="294"/>
      <c r="G521" s="279" t="s">
        <v>5599</v>
      </c>
      <c r="H521" s="279"/>
      <c r="I521" s="279"/>
      <c r="J521" s="279"/>
      <c r="K521" s="294"/>
      <c r="L521" s="294" t="s">
        <v>5604</v>
      </c>
      <c r="M521" s="294">
        <v>1</v>
      </c>
      <c r="N521" s="45" t="s">
        <v>5434</v>
      </c>
    </row>
    <row r="522" spans="1:14" ht="63.75" x14ac:dyDescent="0.25">
      <c r="A522" s="258"/>
      <c r="B522" s="279" t="s">
        <v>5598</v>
      </c>
      <c r="C522" s="279"/>
      <c r="D522" s="137" t="s">
        <v>7879</v>
      </c>
      <c r="E522" s="294" t="s">
        <v>5600</v>
      </c>
      <c r="F522" s="294"/>
      <c r="G522" s="279" t="s">
        <v>5599</v>
      </c>
      <c r="H522" s="279"/>
      <c r="I522" s="279"/>
      <c r="J522" s="279"/>
      <c r="K522" s="294"/>
      <c r="L522" s="294" t="s">
        <v>5605</v>
      </c>
      <c r="M522" s="294">
        <v>1</v>
      </c>
      <c r="N522" s="45" t="s">
        <v>5434</v>
      </c>
    </row>
    <row r="523" spans="1:14" ht="63.75" x14ac:dyDescent="0.25">
      <c r="A523" s="258"/>
      <c r="B523" s="279" t="s">
        <v>5598</v>
      </c>
      <c r="C523" s="279"/>
      <c r="D523" s="137" t="s">
        <v>7879</v>
      </c>
      <c r="E523" s="294" t="s">
        <v>5600</v>
      </c>
      <c r="F523" s="294"/>
      <c r="G523" s="279" t="s">
        <v>5599</v>
      </c>
      <c r="H523" s="279"/>
      <c r="I523" s="279"/>
      <c r="J523" s="279"/>
      <c r="K523" s="294"/>
      <c r="L523" s="294" t="s">
        <v>5606</v>
      </c>
      <c r="M523" s="294">
        <v>1</v>
      </c>
      <c r="N523" s="45" t="s">
        <v>5434</v>
      </c>
    </row>
    <row r="524" spans="1:14" ht="63.75" x14ac:dyDescent="0.25">
      <c r="A524" s="258"/>
      <c r="B524" s="279" t="s">
        <v>5598</v>
      </c>
      <c r="C524" s="279"/>
      <c r="D524" s="137" t="s">
        <v>7879</v>
      </c>
      <c r="E524" s="294" t="s">
        <v>5600</v>
      </c>
      <c r="F524" s="294"/>
      <c r="G524" s="279" t="s">
        <v>5599</v>
      </c>
      <c r="H524" s="279"/>
      <c r="I524" s="279"/>
      <c r="J524" s="279"/>
      <c r="K524" s="294"/>
      <c r="L524" s="294" t="s">
        <v>5607</v>
      </c>
      <c r="M524" s="294">
        <v>1</v>
      </c>
      <c r="N524" s="45" t="s">
        <v>5434</v>
      </c>
    </row>
    <row r="525" spans="1:14" ht="63.75" x14ac:dyDescent="0.25">
      <c r="A525" s="258"/>
      <c r="B525" s="279" t="s">
        <v>5598</v>
      </c>
      <c r="C525" s="279"/>
      <c r="D525" s="137" t="s">
        <v>7879</v>
      </c>
      <c r="E525" s="294" t="s">
        <v>5600</v>
      </c>
      <c r="F525" s="294"/>
      <c r="G525" s="279" t="s">
        <v>5599</v>
      </c>
      <c r="H525" s="279"/>
      <c r="I525" s="279"/>
      <c r="J525" s="279"/>
      <c r="K525" s="294"/>
      <c r="L525" s="294" t="s">
        <v>5608</v>
      </c>
      <c r="M525" s="294">
        <v>1</v>
      </c>
      <c r="N525" s="45" t="s">
        <v>5434</v>
      </c>
    </row>
    <row r="526" spans="1:14" ht="63.75" x14ac:dyDescent="0.25">
      <c r="A526" s="258"/>
      <c r="B526" s="279" t="s">
        <v>5598</v>
      </c>
      <c r="C526" s="279"/>
      <c r="D526" s="137" t="s">
        <v>7879</v>
      </c>
      <c r="E526" s="294" t="s">
        <v>5600</v>
      </c>
      <c r="F526" s="294"/>
      <c r="G526" s="279" t="s">
        <v>5599</v>
      </c>
      <c r="H526" s="279"/>
      <c r="I526" s="279"/>
      <c r="J526" s="279"/>
      <c r="K526" s="294"/>
      <c r="L526" s="294" t="s">
        <v>5609</v>
      </c>
      <c r="M526" s="294">
        <v>1</v>
      </c>
      <c r="N526" s="45" t="s">
        <v>5434</v>
      </c>
    </row>
    <row r="527" spans="1:14" ht="63.75" x14ac:dyDescent="0.25">
      <c r="A527" s="258"/>
      <c r="B527" s="279" t="s">
        <v>5598</v>
      </c>
      <c r="C527" s="279"/>
      <c r="D527" s="137" t="s">
        <v>7879</v>
      </c>
      <c r="E527" s="294" t="s">
        <v>5600</v>
      </c>
      <c r="F527" s="294"/>
      <c r="G527" s="279" t="s">
        <v>5599</v>
      </c>
      <c r="H527" s="279"/>
      <c r="I527" s="279"/>
      <c r="J527" s="279"/>
      <c r="K527" s="294"/>
      <c r="L527" s="294" t="s">
        <v>5610</v>
      </c>
      <c r="M527" s="294">
        <v>1</v>
      </c>
      <c r="N527" s="45" t="s">
        <v>5434</v>
      </c>
    </row>
    <row r="528" spans="1:14" ht="63.75" x14ac:dyDescent="0.25">
      <c r="A528" s="258"/>
      <c r="B528" s="279" t="s">
        <v>5598</v>
      </c>
      <c r="C528" s="279"/>
      <c r="D528" s="137" t="s">
        <v>7879</v>
      </c>
      <c r="E528" s="294" t="s">
        <v>5600</v>
      </c>
      <c r="F528" s="294"/>
      <c r="G528" s="279" t="s">
        <v>5599</v>
      </c>
      <c r="H528" s="279"/>
      <c r="I528" s="279"/>
      <c r="J528" s="279"/>
      <c r="K528" s="294"/>
      <c r="L528" s="294" t="s">
        <v>5611</v>
      </c>
      <c r="M528" s="294">
        <v>1</v>
      </c>
      <c r="N528" s="45" t="s">
        <v>5434</v>
      </c>
    </row>
    <row r="529" spans="1:14" ht="63.75" x14ac:dyDescent="0.25">
      <c r="A529" s="258"/>
      <c r="B529" s="279" t="s">
        <v>5598</v>
      </c>
      <c r="C529" s="279"/>
      <c r="D529" s="137" t="s">
        <v>7879</v>
      </c>
      <c r="E529" s="294" t="s">
        <v>5600</v>
      </c>
      <c r="F529" s="294"/>
      <c r="G529" s="279" t="s">
        <v>5599</v>
      </c>
      <c r="H529" s="279"/>
      <c r="I529" s="279"/>
      <c r="J529" s="279"/>
      <c r="K529" s="294"/>
      <c r="L529" s="294" t="s">
        <v>5612</v>
      </c>
      <c r="M529" s="294">
        <v>1</v>
      </c>
      <c r="N529" s="45" t="s">
        <v>5434</v>
      </c>
    </row>
    <row r="530" spans="1:14" ht="63.75" x14ac:dyDescent="0.25">
      <c r="A530" s="258"/>
      <c r="B530" s="279" t="s">
        <v>5598</v>
      </c>
      <c r="C530" s="279"/>
      <c r="D530" s="137" t="s">
        <v>7879</v>
      </c>
      <c r="E530" s="294" t="s">
        <v>5613</v>
      </c>
      <c r="F530" s="294"/>
      <c r="G530" s="279" t="s">
        <v>5599</v>
      </c>
      <c r="H530" s="279"/>
      <c r="I530" s="279"/>
      <c r="J530" s="279"/>
      <c r="K530" s="294"/>
      <c r="L530" s="294" t="s">
        <v>5614</v>
      </c>
      <c r="M530" s="294">
        <v>1</v>
      </c>
      <c r="N530" s="45" t="s">
        <v>5434</v>
      </c>
    </row>
    <row r="531" spans="1:14" ht="63.75" x14ac:dyDescent="0.25">
      <c r="A531" s="258"/>
      <c r="B531" s="279" t="s">
        <v>5598</v>
      </c>
      <c r="C531" s="279"/>
      <c r="D531" s="137" t="s">
        <v>7879</v>
      </c>
      <c r="E531" s="294" t="s">
        <v>5600</v>
      </c>
      <c r="F531" s="294"/>
      <c r="G531" s="279" t="s">
        <v>5599</v>
      </c>
      <c r="H531" s="279"/>
      <c r="I531" s="279"/>
      <c r="J531" s="279"/>
      <c r="K531" s="294"/>
      <c r="L531" s="294" t="s">
        <v>5615</v>
      </c>
      <c r="M531" s="294">
        <v>1</v>
      </c>
      <c r="N531" s="45" t="s">
        <v>5434</v>
      </c>
    </row>
    <row r="532" spans="1:14" ht="63.75" x14ac:dyDescent="0.25">
      <c r="A532" s="258"/>
      <c r="B532" s="279" t="s">
        <v>5598</v>
      </c>
      <c r="C532" s="279"/>
      <c r="D532" s="137" t="s">
        <v>7879</v>
      </c>
      <c r="E532" s="294" t="s">
        <v>5600</v>
      </c>
      <c r="F532" s="294"/>
      <c r="G532" s="279" t="s">
        <v>5599</v>
      </c>
      <c r="H532" s="279"/>
      <c r="I532" s="279"/>
      <c r="J532" s="279"/>
      <c r="K532" s="294"/>
      <c r="L532" s="294" t="s">
        <v>5616</v>
      </c>
      <c r="M532" s="294">
        <v>1</v>
      </c>
      <c r="N532" s="45" t="s">
        <v>5434</v>
      </c>
    </row>
    <row r="533" spans="1:14" ht="63.75" x14ac:dyDescent="0.25">
      <c r="A533" s="258"/>
      <c r="B533" s="279" t="s">
        <v>5598</v>
      </c>
      <c r="C533" s="279"/>
      <c r="D533" s="137" t="s">
        <v>7879</v>
      </c>
      <c r="E533" s="294" t="s">
        <v>5600</v>
      </c>
      <c r="F533" s="294"/>
      <c r="G533" s="279" t="s">
        <v>5599</v>
      </c>
      <c r="H533" s="279"/>
      <c r="I533" s="279"/>
      <c r="J533" s="279"/>
      <c r="K533" s="294"/>
      <c r="L533" s="294" t="s">
        <v>5617</v>
      </c>
      <c r="M533" s="294">
        <v>1</v>
      </c>
      <c r="N533" s="45" t="s">
        <v>5434</v>
      </c>
    </row>
    <row r="534" spans="1:14" ht="63.75" x14ac:dyDescent="0.25">
      <c r="A534" s="258"/>
      <c r="B534" s="279" t="s">
        <v>5598</v>
      </c>
      <c r="C534" s="279"/>
      <c r="D534" s="137" t="s">
        <v>7879</v>
      </c>
      <c r="E534" s="294" t="s">
        <v>5603</v>
      </c>
      <c r="F534" s="294"/>
      <c r="G534" s="279" t="s">
        <v>5599</v>
      </c>
      <c r="H534" s="279"/>
      <c r="I534" s="279"/>
      <c r="J534" s="279"/>
      <c r="K534" s="294"/>
      <c r="L534" s="294" t="s">
        <v>5618</v>
      </c>
      <c r="M534" s="294">
        <v>1</v>
      </c>
      <c r="N534" s="45" t="s">
        <v>5434</v>
      </c>
    </row>
    <row r="535" spans="1:14" ht="63.75" x14ac:dyDescent="0.25">
      <c r="A535" s="258"/>
      <c r="B535" s="279" t="s">
        <v>5598</v>
      </c>
      <c r="C535" s="279"/>
      <c r="D535" s="137" t="s">
        <v>7879</v>
      </c>
      <c r="E535" s="294" t="s">
        <v>5603</v>
      </c>
      <c r="F535" s="294"/>
      <c r="G535" s="279" t="s">
        <v>5599</v>
      </c>
      <c r="H535" s="279"/>
      <c r="I535" s="279"/>
      <c r="J535" s="279"/>
      <c r="K535" s="294"/>
      <c r="L535" s="294" t="s">
        <v>5619</v>
      </c>
      <c r="M535" s="294">
        <v>1</v>
      </c>
      <c r="N535" s="45" t="s">
        <v>5434</v>
      </c>
    </row>
    <row r="536" spans="1:14" ht="63.75" x14ac:dyDescent="0.25">
      <c r="A536" s="258"/>
      <c r="B536" s="279" t="s">
        <v>5598</v>
      </c>
      <c r="C536" s="279"/>
      <c r="D536" s="137" t="s">
        <v>7879</v>
      </c>
      <c r="E536" s="294" t="s">
        <v>5600</v>
      </c>
      <c r="F536" s="294"/>
      <c r="G536" s="279" t="s">
        <v>5599</v>
      </c>
      <c r="H536" s="279"/>
      <c r="I536" s="279"/>
      <c r="J536" s="279"/>
      <c r="K536" s="294"/>
      <c r="L536" s="294" t="s">
        <v>5620</v>
      </c>
      <c r="M536" s="294">
        <v>1</v>
      </c>
      <c r="N536" s="45" t="s">
        <v>5434</v>
      </c>
    </row>
    <row r="537" spans="1:14" ht="63.75" x14ac:dyDescent="0.25">
      <c r="A537" s="258"/>
      <c r="B537" s="279" t="s">
        <v>5598</v>
      </c>
      <c r="C537" s="279"/>
      <c r="D537" s="137" t="s">
        <v>7879</v>
      </c>
      <c r="E537" s="294" t="s">
        <v>5603</v>
      </c>
      <c r="F537" s="294"/>
      <c r="G537" s="279" t="s">
        <v>5599</v>
      </c>
      <c r="H537" s="279"/>
      <c r="I537" s="279"/>
      <c r="J537" s="279"/>
      <c r="K537" s="294"/>
      <c r="L537" s="294" t="s">
        <v>5621</v>
      </c>
      <c r="M537" s="294">
        <v>1</v>
      </c>
      <c r="N537" s="45" t="s">
        <v>5434</v>
      </c>
    </row>
    <row r="538" spans="1:14" ht="63.75" x14ac:dyDescent="0.25">
      <c r="A538" s="258"/>
      <c r="B538" s="279" t="s">
        <v>5598</v>
      </c>
      <c r="C538" s="279"/>
      <c r="D538" s="137" t="s">
        <v>7879</v>
      </c>
      <c r="E538" s="294" t="s">
        <v>5603</v>
      </c>
      <c r="F538" s="294"/>
      <c r="G538" s="279" t="s">
        <v>5599</v>
      </c>
      <c r="H538" s="279"/>
      <c r="I538" s="279"/>
      <c r="J538" s="279"/>
      <c r="K538" s="294"/>
      <c r="L538" s="294" t="s">
        <v>5622</v>
      </c>
      <c r="M538" s="294">
        <v>1</v>
      </c>
      <c r="N538" s="45" t="s">
        <v>5434</v>
      </c>
    </row>
    <row r="539" spans="1:14" ht="63.75" x14ac:dyDescent="0.25">
      <c r="A539" s="258"/>
      <c r="B539" s="279" t="s">
        <v>5598</v>
      </c>
      <c r="C539" s="279"/>
      <c r="D539" s="137" t="s">
        <v>7879</v>
      </c>
      <c r="E539" s="294" t="s">
        <v>5600</v>
      </c>
      <c r="F539" s="294"/>
      <c r="G539" s="279" t="s">
        <v>5599</v>
      </c>
      <c r="H539" s="279"/>
      <c r="I539" s="279"/>
      <c r="J539" s="279"/>
      <c r="K539" s="294"/>
      <c r="L539" s="294" t="s">
        <v>5623</v>
      </c>
      <c r="M539" s="294">
        <v>1</v>
      </c>
      <c r="N539" s="45" t="s">
        <v>5434</v>
      </c>
    </row>
    <row r="540" spans="1:14" ht="63.75" x14ac:dyDescent="0.25">
      <c r="A540" s="258"/>
      <c r="B540" s="279" t="s">
        <v>5624</v>
      </c>
      <c r="C540" s="279"/>
      <c r="D540" s="137" t="s">
        <v>7879</v>
      </c>
      <c r="E540" s="294" t="s">
        <v>5600</v>
      </c>
      <c r="F540" s="294"/>
      <c r="G540" s="279" t="s">
        <v>5599</v>
      </c>
      <c r="H540" s="279"/>
      <c r="I540" s="279"/>
      <c r="J540" s="279"/>
      <c r="K540" s="294"/>
      <c r="L540" s="294" t="s">
        <v>5625</v>
      </c>
      <c r="M540" s="294">
        <v>1</v>
      </c>
      <c r="N540" s="45" t="s">
        <v>5434</v>
      </c>
    </row>
    <row r="541" spans="1:14" ht="63.75" x14ac:dyDescent="0.25">
      <c r="A541" s="258"/>
      <c r="B541" s="279" t="s">
        <v>5598</v>
      </c>
      <c r="C541" s="279"/>
      <c r="D541" s="137" t="s">
        <v>7879</v>
      </c>
      <c r="E541" s="294" t="s">
        <v>5600</v>
      </c>
      <c r="F541" s="294"/>
      <c r="G541" s="279" t="s">
        <v>5599</v>
      </c>
      <c r="H541" s="279"/>
      <c r="I541" s="279"/>
      <c r="J541" s="279"/>
      <c r="K541" s="294"/>
      <c r="L541" s="294" t="s">
        <v>5626</v>
      </c>
      <c r="M541" s="294">
        <v>1</v>
      </c>
      <c r="N541" s="45" t="s">
        <v>5434</v>
      </c>
    </row>
    <row r="542" spans="1:14" ht="63.75" x14ac:dyDescent="0.25">
      <c r="A542" s="258"/>
      <c r="B542" s="279" t="s">
        <v>5598</v>
      </c>
      <c r="C542" s="279"/>
      <c r="D542" s="137" t="s">
        <v>7879</v>
      </c>
      <c r="E542" s="294" t="s">
        <v>5603</v>
      </c>
      <c r="F542" s="294"/>
      <c r="G542" s="279" t="s">
        <v>5599</v>
      </c>
      <c r="H542" s="279"/>
      <c r="I542" s="279"/>
      <c r="J542" s="279"/>
      <c r="K542" s="294"/>
      <c r="L542" s="294" t="s">
        <v>5627</v>
      </c>
      <c r="M542" s="294">
        <v>1</v>
      </c>
      <c r="N542" s="45" t="s">
        <v>5434</v>
      </c>
    </row>
    <row r="543" spans="1:14" ht="63.75" x14ac:dyDescent="0.25">
      <c r="A543" s="258"/>
      <c r="B543" s="279" t="s">
        <v>5598</v>
      </c>
      <c r="C543" s="279"/>
      <c r="D543" s="137" t="s">
        <v>7879</v>
      </c>
      <c r="E543" s="294" t="s">
        <v>5600</v>
      </c>
      <c r="F543" s="294"/>
      <c r="G543" s="279" t="s">
        <v>5599</v>
      </c>
      <c r="H543" s="279"/>
      <c r="I543" s="279"/>
      <c r="J543" s="279"/>
      <c r="K543" s="294"/>
      <c r="L543" s="294" t="s">
        <v>5628</v>
      </c>
      <c r="M543" s="294">
        <v>1</v>
      </c>
      <c r="N543" s="45" t="s">
        <v>5434</v>
      </c>
    </row>
    <row r="544" spans="1:14" ht="63.75" x14ac:dyDescent="0.25">
      <c r="A544" s="258"/>
      <c r="B544" s="279" t="s">
        <v>5602</v>
      </c>
      <c r="C544" s="279"/>
      <c r="D544" s="137" t="s">
        <v>7879</v>
      </c>
      <c r="E544" s="292">
        <v>153065.09</v>
      </c>
      <c r="F544" s="292"/>
      <c r="G544" s="279" t="s">
        <v>5599</v>
      </c>
      <c r="H544" s="279"/>
      <c r="I544" s="279"/>
      <c r="J544" s="279"/>
      <c r="K544" s="294"/>
      <c r="L544" s="292" t="s">
        <v>5629</v>
      </c>
      <c r="M544" s="294">
        <v>1</v>
      </c>
      <c r="N544" s="45" t="s">
        <v>5434</v>
      </c>
    </row>
    <row r="545" spans="1:14" ht="63.75" x14ac:dyDescent="0.25">
      <c r="A545" s="258"/>
      <c r="B545" s="279" t="s">
        <v>5602</v>
      </c>
      <c r="C545" s="279"/>
      <c r="D545" s="137" t="s">
        <v>7879</v>
      </c>
      <c r="E545" s="292">
        <v>153065.09</v>
      </c>
      <c r="F545" s="292"/>
      <c r="G545" s="279" t="s">
        <v>5599</v>
      </c>
      <c r="H545" s="279"/>
      <c r="I545" s="279"/>
      <c r="J545" s="279"/>
      <c r="K545" s="294"/>
      <c r="L545" s="258" t="s">
        <v>5630</v>
      </c>
      <c r="M545" s="294">
        <v>1</v>
      </c>
      <c r="N545" s="45" t="s">
        <v>5434</v>
      </c>
    </row>
    <row r="546" spans="1:14" ht="63.75" x14ac:dyDescent="0.25">
      <c r="A546" s="258"/>
      <c r="B546" s="279" t="s">
        <v>5602</v>
      </c>
      <c r="C546" s="279"/>
      <c r="D546" s="137" t="s">
        <v>7879</v>
      </c>
      <c r="E546" s="292">
        <v>153065.09</v>
      </c>
      <c r="F546" s="292"/>
      <c r="G546" s="279" t="s">
        <v>5599</v>
      </c>
      <c r="H546" s="279"/>
      <c r="I546" s="279"/>
      <c r="J546" s="279"/>
      <c r="K546" s="294"/>
      <c r="L546" s="258" t="s">
        <v>5631</v>
      </c>
      <c r="M546" s="294">
        <v>1</v>
      </c>
      <c r="N546" s="45" t="s">
        <v>5434</v>
      </c>
    </row>
    <row r="547" spans="1:14" ht="63.75" x14ac:dyDescent="0.25">
      <c r="A547" s="258"/>
      <c r="B547" s="279" t="s">
        <v>5602</v>
      </c>
      <c r="C547" s="279"/>
      <c r="D547" s="137" t="s">
        <v>7879</v>
      </c>
      <c r="E547" s="292">
        <v>153065.09</v>
      </c>
      <c r="F547" s="292"/>
      <c r="G547" s="279" t="s">
        <v>5599</v>
      </c>
      <c r="H547" s="279"/>
      <c r="I547" s="279"/>
      <c r="J547" s="279"/>
      <c r="K547" s="294"/>
      <c r="L547" s="258" t="s">
        <v>5632</v>
      </c>
      <c r="M547" s="294">
        <v>1</v>
      </c>
      <c r="N547" s="45" t="s">
        <v>5434</v>
      </c>
    </row>
    <row r="548" spans="1:14" ht="63.75" x14ac:dyDescent="0.25">
      <c r="A548" s="258"/>
      <c r="B548" s="279" t="s">
        <v>5602</v>
      </c>
      <c r="C548" s="279"/>
      <c r="D548" s="137" t="s">
        <v>7879</v>
      </c>
      <c r="E548" s="292">
        <v>153065.09</v>
      </c>
      <c r="F548" s="292"/>
      <c r="G548" s="279" t="s">
        <v>5599</v>
      </c>
      <c r="H548" s="279"/>
      <c r="I548" s="279"/>
      <c r="J548" s="279"/>
      <c r="K548" s="294"/>
      <c r="L548" s="258" t="s">
        <v>5633</v>
      </c>
      <c r="M548" s="294">
        <v>1</v>
      </c>
      <c r="N548" s="45" t="s">
        <v>5434</v>
      </c>
    </row>
    <row r="549" spans="1:14" ht="63.75" x14ac:dyDescent="0.25">
      <c r="A549" s="258"/>
      <c r="B549" s="279" t="s">
        <v>5602</v>
      </c>
      <c r="C549" s="279"/>
      <c r="D549" s="137" t="s">
        <v>7879</v>
      </c>
      <c r="E549" s="292">
        <v>153065.09</v>
      </c>
      <c r="F549" s="292"/>
      <c r="G549" s="279" t="s">
        <v>5599</v>
      </c>
      <c r="H549" s="279"/>
      <c r="I549" s="279"/>
      <c r="J549" s="279"/>
      <c r="K549" s="294"/>
      <c r="L549" s="258" t="s">
        <v>5634</v>
      </c>
      <c r="M549" s="294">
        <v>1</v>
      </c>
      <c r="N549" s="45" t="s">
        <v>5434</v>
      </c>
    </row>
    <row r="550" spans="1:14" ht="63.75" x14ac:dyDescent="0.25">
      <c r="A550" s="258"/>
      <c r="B550" s="279" t="s">
        <v>5602</v>
      </c>
      <c r="C550" s="279"/>
      <c r="D550" s="137" t="s">
        <v>7879</v>
      </c>
      <c r="E550" s="292">
        <v>153065.1</v>
      </c>
      <c r="F550" s="292"/>
      <c r="G550" s="279" t="s">
        <v>5599</v>
      </c>
      <c r="H550" s="279"/>
      <c r="I550" s="279"/>
      <c r="J550" s="279"/>
      <c r="K550" s="294"/>
      <c r="L550" s="258" t="s">
        <v>5635</v>
      </c>
      <c r="M550" s="294">
        <v>1</v>
      </c>
      <c r="N550" s="45" t="s">
        <v>5434</v>
      </c>
    </row>
    <row r="551" spans="1:14" ht="63.75" x14ac:dyDescent="0.25">
      <c r="A551" s="258"/>
      <c r="B551" s="279" t="s">
        <v>5602</v>
      </c>
      <c r="C551" s="279"/>
      <c r="D551" s="137" t="s">
        <v>7879</v>
      </c>
      <c r="E551" s="142">
        <v>238124.06</v>
      </c>
      <c r="F551" s="142"/>
      <c r="G551" s="279" t="s">
        <v>5636</v>
      </c>
      <c r="H551" s="279"/>
      <c r="I551" s="279"/>
      <c r="J551" s="279"/>
      <c r="K551" s="294"/>
      <c r="L551" s="258" t="s">
        <v>5637</v>
      </c>
      <c r="M551" s="294">
        <v>1</v>
      </c>
      <c r="N551" s="45" t="s">
        <v>5434</v>
      </c>
    </row>
    <row r="552" spans="1:14" ht="63.75" x14ac:dyDescent="0.25">
      <c r="A552" s="258"/>
      <c r="B552" s="279" t="s">
        <v>5602</v>
      </c>
      <c r="C552" s="279"/>
      <c r="D552" s="137" t="s">
        <v>7879</v>
      </c>
      <c r="E552" s="142">
        <v>155469.43</v>
      </c>
      <c r="F552" s="142"/>
      <c r="G552" s="279" t="s">
        <v>5636</v>
      </c>
      <c r="H552" s="279"/>
      <c r="I552" s="279"/>
      <c r="J552" s="279"/>
      <c r="K552" s="294"/>
      <c r="L552" s="258" t="s">
        <v>5638</v>
      </c>
      <c r="M552" s="294">
        <v>1</v>
      </c>
      <c r="N552" s="45" t="s">
        <v>5434</v>
      </c>
    </row>
    <row r="553" spans="1:14" ht="63.75" x14ac:dyDescent="0.25">
      <c r="A553" s="258"/>
      <c r="B553" s="279" t="s">
        <v>5602</v>
      </c>
      <c r="C553" s="279"/>
      <c r="D553" s="137" t="s">
        <v>7879</v>
      </c>
      <c r="E553" s="142">
        <v>178116.5</v>
      </c>
      <c r="F553" s="142"/>
      <c r="G553" s="279" t="s">
        <v>5636</v>
      </c>
      <c r="H553" s="279"/>
      <c r="I553" s="279"/>
      <c r="J553" s="279"/>
      <c r="K553" s="294"/>
      <c r="L553" s="258" t="s">
        <v>5639</v>
      </c>
      <c r="M553" s="294">
        <v>1</v>
      </c>
      <c r="N553" s="45" t="s">
        <v>5434</v>
      </c>
    </row>
    <row r="554" spans="1:14" ht="63.75" x14ac:dyDescent="0.25">
      <c r="A554" s="258"/>
      <c r="B554" s="279" t="s">
        <v>5602</v>
      </c>
      <c r="C554" s="279"/>
      <c r="D554" s="137" t="s">
        <v>7879</v>
      </c>
      <c r="E554" s="142">
        <v>155469.43</v>
      </c>
      <c r="F554" s="142"/>
      <c r="G554" s="279" t="s">
        <v>5636</v>
      </c>
      <c r="H554" s="279"/>
      <c r="I554" s="279"/>
      <c r="J554" s="279"/>
      <c r="K554" s="294"/>
      <c r="L554" s="258" t="s">
        <v>5640</v>
      </c>
      <c r="M554" s="294">
        <v>1</v>
      </c>
      <c r="N554" s="45" t="s">
        <v>5434</v>
      </c>
    </row>
    <row r="555" spans="1:14" ht="63.75" x14ac:dyDescent="0.25">
      <c r="A555" s="258"/>
      <c r="B555" s="279" t="s">
        <v>5602</v>
      </c>
      <c r="C555" s="279"/>
      <c r="D555" s="137" t="s">
        <v>7879</v>
      </c>
      <c r="E555" s="142">
        <v>1321688.94</v>
      </c>
      <c r="F555" s="142"/>
      <c r="G555" s="279" t="s">
        <v>5636</v>
      </c>
      <c r="H555" s="279"/>
      <c r="I555" s="279"/>
      <c r="J555" s="279"/>
      <c r="K555" s="294"/>
      <c r="L555" s="294" t="s">
        <v>5641</v>
      </c>
      <c r="M555" s="294">
        <v>1</v>
      </c>
      <c r="N555" s="45" t="s">
        <v>5434</v>
      </c>
    </row>
    <row r="556" spans="1:14" ht="63.75" x14ac:dyDescent="0.25">
      <c r="A556" s="258"/>
      <c r="B556" s="279" t="s">
        <v>5602</v>
      </c>
      <c r="C556" s="279"/>
      <c r="D556" s="137" t="s">
        <v>7879</v>
      </c>
      <c r="E556" s="142">
        <v>1199867.6299999999</v>
      </c>
      <c r="F556" s="142"/>
      <c r="G556" s="279" t="s">
        <v>5636</v>
      </c>
      <c r="H556" s="279"/>
      <c r="I556" s="279"/>
      <c r="J556" s="279"/>
      <c r="K556" s="294"/>
      <c r="L556" s="294" t="s">
        <v>5642</v>
      </c>
      <c r="M556" s="294">
        <v>1</v>
      </c>
      <c r="N556" s="45" t="s">
        <v>5434</v>
      </c>
    </row>
    <row r="557" spans="1:14" ht="63.75" x14ac:dyDescent="0.25">
      <c r="A557" s="258"/>
      <c r="B557" s="279" t="s">
        <v>5602</v>
      </c>
      <c r="C557" s="279"/>
      <c r="D557" s="137" t="s">
        <v>7879</v>
      </c>
      <c r="E557" s="142">
        <v>1199867.6299999999</v>
      </c>
      <c r="F557" s="142"/>
      <c r="G557" s="279" t="s">
        <v>5636</v>
      </c>
      <c r="H557" s="279"/>
      <c r="I557" s="279"/>
      <c r="J557" s="279"/>
      <c r="K557" s="294"/>
      <c r="L557" s="294" t="s">
        <v>5643</v>
      </c>
      <c r="M557" s="294">
        <v>1</v>
      </c>
      <c r="N557" s="45" t="s">
        <v>5434</v>
      </c>
    </row>
    <row r="558" spans="1:14" ht="63.75" x14ac:dyDescent="0.25">
      <c r="A558" s="258"/>
      <c r="B558" s="279" t="s">
        <v>5602</v>
      </c>
      <c r="C558" s="279"/>
      <c r="D558" s="137" t="s">
        <v>7879</v>
      </c>
      <c r="E558" s="142">
        <v>1199867.6299999999</v>
      </c>
      <c r="F558" s="142"/>
      <c r="G558" s="279" t="s">
        <v>5636</v>
      </c>
      <c r="H558" s="279"/>
      <c r="I558" s="279"/>
      <c r="J558" s="279"/>
      <c r="K558" s="294"/>
      <c r="L558" s="258" t="s">
        <v>5644</v>
      </c>
      <c r="M558" s="294">
        <v>1</v>
      </c>
      <c r="N558" s="45" t="s">
        <v>5434</v>
      </c>
    </row>
    <row r="559" spans="1:14" ht="63.75" x14ac:dyDescent="0.25">
      <c r="A559" s="258"/>
      <c r="B559" s="279" t="s">
        <v>5602</v>
      </c>
      <c r="C559" s="279"/>
      <c r="D559" s="137" t="s">
        <v>7879</v>
      </c>
      <c r="E559" s="142">
        <v>1170476.32</v>
      </c>
      <c r="F559" s="142"/>
      <c r="G559" s="279" t="s">
        <v>5636</v>
      </c>
      <c r="H559" s="279"/>
      <c r="I559" s="279"/>
      <c r="J559" s="279"/>
      <c r="K559" s="294"/>
      <c r="L559" s="258" t="s">
        <v>5645</v>
      </c>
      <c r="M559" s="294">
        <v>1</v>
      </c>
      <c r="N559" s="45" t="s">
        <v>5434</v>
      </c>
    </row>
    <row r="560" spans="1:14" ht="63.75" x14ac:dyDescent="0.25">
      <c r="A560" s="258"/>
      <c r="B560" s="279" t="s">
        <v>5602</v>
      </c>
      <c r="C560" s="279"/>
      <c r="D560" s="137" t="s">
        <v>7879</v>
      </c>
      <c r="E560" s="142">
        <v>155469.43</v>
      </c>
      <c r="F560" s="142"/>
      <c r="G560" s="279" t="s">
        <v>5636</v>
      </c>
      <c r="H560" s="279"/>
      <c r="I560" s="279"/>
      <c r="J560" s="279"/>
      <c r="K560" s="294"/>
      <c r="L560" s="258" t="s">
        <v>5646</v>
      </c>
      <c r="M560" s="294">
        <v>1</v>
      </c>
      <c r="N560" s="45" t="s">
        <v>5434</v>
      </c>
    </row>
    <row r="561" spans="1:14" ht="63.75" x14ac:dyDescent="0.25">
      <c r="A561" s="258"/>
      <c r="B561" s="279" t="s">
        <v>5602</v>
      </c>
      <c r="C561" s="279"/>
      <c r="D561" s="137" t="s">
        <v>7879</v>
      </c>
      <c r="E561" s="142">
        <v>155469.43</v>
      </c>
      <c r="F561" s="142"/>
      <c r="G561" s="279" t="s">
        <v>5636</v>
      </c>
      <c r="H561" s="279"/>
      <c r="I561" s="279"/>
      <c r="J561" s="279"/>
      <c r="K561" s="294"/>
      <c r="L561" s="258" t="s">
        <v>5647</v>
      </c>
      <c r="M561" s="294">
        <v>1</v>
      </c>
      <c r="N561" s="45" t="s">
        <v>5434</v>
      </c>
    </row>
    <row r="562" spans="1:14" ht="63.75" x14ac:dyDescent="0.25">
      <c r="A562" s="258"/>
      <c r="B562" s="279" t="s">
        <v>5602</v>
      </c>
      <c r="C562" s="279"/>
      <c r="D562" s="137" t="s">
        <v>7879</v>
      </c>
      <c r="E562" s="142">
        <v>155469.43</v>
      </c>
      <c r="F562" s="142"/>
      <c r="G562" s="279" t="s">
        <v>5636</v>
      </c>
      <c r="H562" s="279"/>
      <c r="I562" s="279"/>
      <c r="J562" s="279"/>
      <c r="K562" s="294"/>
      <c r="L562" s="258" t="s">
        <v>5648</v>
      </c>
      <c r="M562" s="294">
        <v>1</v>
      </c>
      <c r="N562" s="45" t="s">
        <v>5434</v>
      </c>
    </row>
    <row r="563" spans="1:14" ht="63.75" x14ac:dyDescent="0.25">
      <c r="A563" s="258"/>
      <c r="B563" s="279" t="s">
        <v>5602</v>
      </c>
      <c r="C563" s="279"/>
      <c r="D563" s="137" t="s">
        <v>7879</v>
      </c>
      <c r="E563" s="142">
        <v>155469.43</v>
      </c>
      <c r="F563" s="142"/>
      <c r="G563" s="279" t="s">
        <v>5636</v>
      </c>
      <c r="H563" s="279"/>
      <c r="I563" s="279"/>
      <c r="J563" s="279"/>
      <c r="K563" s="294"/>
      <c r="L563" s="258" t="s">
        <v>5649</v>
      </c>
      <c r="M563" s="294">
        <v>1</v>
      </c>
      <c r="N563" s="45" t="s">
        <v>5434</v>
      </c>
    </row>
    <row r="564" spans="1:14" ht="63.75" x14ac:dyDescent="0.25">
      <c r="A564" s="258"/>
      <c r="B564" s="279" t="s">
        <v>5602</v>
      </c>
      <c r="C564" s="279"/>
      <c r="D564" s="137" t="s">
        <v>7879</v>
      </c>
      <c r="E564" s="142">
        <v>155469.43</v>
      </c>
      <c r="F564" s="142"/>
      <c r="G564" s="279" t="s">
        <v>5636</v>
      </c>
      <c r="H564" s="279"/>
      <c r="I564" s="279"/>
      <c r="J564" s="279"/>
      <c r="K564" s="294"/>
      <c r="L564" s="258" t="s">
        <v>5650</v>
      </c>
      <c r="M564" s="294">
        <v>1</v>
      </c>
      <c r="N564" s="45" t="s">
        <v>5434</v>
      </c>
    </row>
    <row r="565" spans="1:14" ht="63.75" x14ac:dyDescent="0.25">
      <c r="A565" s="258"/>
      <c r="B565" s="279" t="s">
        <v>5602</v>
      </c>
      <c r="C565" s="279"/>
      <c r="D565" s="137" t="s">
        <v>7879</v>
      </c>
      <c r="E565" s="142">
        <v>172963</v>
      </c>
      <c r="F565" s="142"/>
      <c r="G565" s="279" t="s">
        <v>5636</v>
      </c>
      <c r="H565" s="279"/>
      <c r="I565" s="279"/>
      <c r="J565" s="279"/>
      <c r="K565" s="294"/>
      <c r="L565" s="258" t="s">
        <v>5651</v>
      </c>
      <c r="M565" s="294">
        <v>1</v>
      </c>
      <c r="N565" s="45" t="s">
        <v>5434</v>
      </c>
    </row>
    <row r="566" spans="1:14" ht="63.75" x14ac:dyDescent="0.25">
      <c r="A566" s="258"/>
      <c r="B566" s="279" t="s">
        <v>5602</v>
      </c>
      <c r="C566" s="279"/>
      <c r="D566" s="137" t="s">
        <v>7879</v>
      </c>
      <c r="E566" s="142">
        <v>412279.64</v>
      </c>
      <c r="F566" s="142"/>
      <c r="G566" s="279" t="s">
        <v>5636</v>
      </c>
      <c r="H566" s="279"/>
      <c r="I566" s="279"/>
      <c r="J566" s="279"/>
      <c r="K566" s="294"/>
      <c r="L566" s="258" t="s">
        <v>5652</v>
      </c>
      <c r="M566" s="294">
        <v>1</v>
      </c>
      <c r="N566" s="45" t="s">
        <v>5434</v>
      </c>
    </row>
    <row r="567" spans="1:14" ht="63.75" x14ac:dyDescent="0.25">
      <c r="A567" s="258"/>
      <c r="B567" s="279" t="s">
        <v>5602</v>
      </c>
      <c r="C567" s="279"/>
      <c r="D567" s="137" t="s">
        <v>7879</v>
      </c>
      <c r="E567" s="142">
        <v>200763.56</v>
      </c>
      <c r="F567" s="142"/>
      <c r="G567" s="279" t="s">
        <v>5636</v>
      </c>
      <c r="H567" s="279"/>
      <c r="I567" s="279"/>
      <c r="J567" s="279"/>
      <c r="K567" s="294"/>
      <c r="L567" s="258" t="s">
        <v>5653</v>
      </c>
      <c r="M567" s="294">
        <v>1</v>
      </c>
      <c r="N567" s="45" t="s">
        <v>5434</v>
      </c>
    </row>
    <row r="568" spans="1:14" ht="63.75" x14ac:dyDescent="0.25">
      <c r="A568" s="258"/>
      <c r="B568" s="279" t="s">
        <v>5602</v>
      </c>
      <c r="C568" s="279"/>
      <c r="D568" s="137" t="s">
        <v>7879</v>
      </c>
      <c r="E568" s="142">
        <v>155469.43</v>
      </c>
      <c r="F568" s="142"/>
      <c r="G568" s="279" t="s">
        <v>5636</v>
      </c>
      <c r="H568" s="279"/>
      <c r="I568" s="279"/>
      <c r="J568" s="279"/>
      <c r="K568" s="294"/>
      <c r="L568" s="258" t="s">
        <v>5654</v>
      </c>
      <c r="M568" s="294">
        <v>1</v>
      </c>
      <c r="N568" s="45" t="s">
        <v>5434</v>
      </c>
    </row>
    <row r="569" spans="1:14" ht="63.75" x14ac:dyDescent="0.25">
      <c r="A569" s="258"/>
      <c r="B569" s="279" t="s">
        <v>5602</v>
      </c>
      <c r="C569" s="279"/>
      <c r="D569" s="137" t="s">
        <v>7879</v>
      </c>
      <c r="E569" s="142">
        <v>155469.43</v>
      </c>
      <c r="F569" s="142"/>
      <c r="G569" s="279" t="s">
        <v>5636</v>
      </c>
      <c r="H569" s="279"/>
      <c r="I569" s="279"/>
      <c r="J569" s="279"/>
      <c r="K569" s="294"/>
      <c r="L569" s="258" t="s">
        <v>5655</v>
      </c>
      <c r="M569" s="294">
        <v>1</v>
      </c>
      <c r="N569" s="45" t="s">
        <v>5434</v>
      </c>
    </row>
    <row r="570" spans="1:14" ht="63.75" x14ac:dyDescent="0.25">
      <c r="A570" s="258"/>
      <c r="B570" s="279" t="s">
        <v>5602</v>
      </c>
      <c r="C570" s="279"/>
      <c r="D570" s="137" t="s">
        <v>7879</v>
      </c>
      <c r="E570" s="142">
        <v>155469.43</v>
      </c>
      <c r="F570" s="142"/>
      <c r="G570" s="279" t="s">
        <v>5636</v>
      </c>
      <c r="H570" s="279"/>
      <c r="I570" s="279"/>
      <c r="J570" s="279"/>
      <c r="K570" s="294"/>
      <c r="L570" s="258" t="s">
        <v>5656</v>
      </c>
      <c r="M570" s="294">
        <v>1</v>
      </c>
      <c r="N570" s="45" t="s">
        <v>5434</v>
      </c>
    </row>
    <row r="571" spans="1:14" ht="63.75" x14ac:dyDescent="0.25">
      <c r="A571" s="258"/>
      <c r="B571" s="279" t="s">
        <v>5602</v>
      </c>
      <c r="C571" s="279"/>
      <c r="D571" s="137" t="s">
        <v>7879</v>
      </c>
      <c r="E571" s="142">
        <v>238124.06</v>
      </c>
      <c r="F571" s="142"/>
      <c r="G571" s="279" t="s">
        <v>5636</v>
      </c>
      <c r="H571" s="279"/>
      <c r="I571" s="279"/>
      <c r="J571" s="279"/>
      <c r="K571" s="294"/>
      <c r="L571" s="294" t="s">
        <v>5657</v>
      </c>
      <c r="M571" s="294">
        <v>1</v>
      </c>
      <c r="N571" s="45" t="s">
        <v>5434</v>
      </c>
    </row>
    <row r="572" spans="1:14" ht="63.75" x14ac:dyDescent="0.25">
      <c r="A572" s="258"/>
      <c r="B572" s="279" t="s">
        <v>5602</v>
      </c>
      <c r="C572" s="279"/>
      <c r="D572" s="137" t="s">
        <v>7879</v>
      </c>
      <c r="E572" s="142">
        <v>155469.43</v>
      </c>
      <c r="F572" s="142"/>
      <c r="G572" s="279" t="s">
        <v>5636</v>
      </c>
      <c r="H572" s="279"/>
      <c r="I572" s="279"/>
      <c r="J572" s="279"/>
      <c r="K572" s="294"/>
      <c r="L572" s="258" t="s">
        <v>5658</v>
      </c>
      <c r="M572" s="294">
        <v>1</v>
      </c>
      <c r="N572" s="45" t="s">
        <v>5434</v>
      </c>
    </row>
    <row r="573" spans="1:14" ht="63.75" x14ac:dyDescent="0.25">
      <c r="A573" s="258"/>
      <c r="B573" s="279" t="s">
        <v>5602</v>
      </c>
      <c r="C573" s="279"/>
      <c r="D573" s="137" t="s">
        <v>7879</v>
      </c>
      <c r="E573" s="142">
        <v>155469.43</v>
      </c>
      <c r="F573" s="142"/>
      <c r="G573" s="279" t="s">
        <v>5636</v>
      </c>
      <c r="H573" s="279"/>
      <c r="I573" s="279"/>
      <c r="J573" s="279"/>
      <c r="K573" s="294"/>
      <c r="L573" s="258" t="s">
        <v>5659</v>
      </c>
      <c r="M573" s="294">
        <v>1</v>
      </c>
      <c r="N573" s="45" t="s">
        <v>5434</v>
      </c>
    </row>
    <row r="574" spans="1:14" ht="63.75" x14ac:dyDescent="0.25">
      <c r="A574" s="258"/>
      <c r="B574" s="279" t="s">
        <v>5602</v>
      </c>
      <c r="C574" s="279"/>
      <c r="D574" s="137" t="s">
        <v>7879</v>
      </c>
      <c r="E574" s="142">
        <v>155469.43</v>
      </c>
      <c r="F574" s="142"/>
      <c r="G574" s="279" t="s">
        <v>5636</v>
      </c>
      <c r="H574" s="279"/>
      <c r="I574" s="279"/>
      <c r="J574" s="279"/>
      <c r="K574" s="294"/>
      <c r="L574" s="258" t="s">
        <v>5660</v>
      </c>
      <c r="M574" s="294">
        <v>1</v>
      </c>
      <c r="N574" s="45" t="s">
        <v>5434</v>
      </c>
    </row>
    <row r="575" spans="1:14" ht="63.75" x14ac:dyDescent="0.25">
      <c r="A575" s="258"/>
      <c r="B575" s="279" t="s">
        <v>5602</v>
      </c>
      <c r="C575" s="279"/>
      <c r="D575" s="137" t="s">
        <v>7879</v>
      </c>
      <c r="E575" s="142">
        <v>155469.43</v>
      </c>
      <c r="F575" s="142"/>
      <c r="G575" s="279" t="s">
        <v>5636</v>
      </c>
      <c r="H575" s="279"/>
      <c r="I575" s="279"/>
      <c r="J575" s="279"/>
      <c r="K575" s="294"/>
      <c r="L575" s="258" t="s">
        <v>5661</v>
      </c>
      <c r="M575" s="294">
        <v>1</v>
      </c>
      <c r="N575" s="45" t="s">
        <v>5434</v>
      </c>
    </row>
    <row r="576" spans="1:14" ht="63.75" x14ac:dyDescent="0.25">
      <c r="A576" s="258"/>
      <c r="B576" s="279" t="s">
        <v>5602</v>
      </c>
      <c r="C576" s="279"/>
      <c r="D576" s="137" t="s">
        <v>7879</v>
      </c>
      <c r="E576" s="142">
        <v>200763.56</v>
      </c>
      <c r="F576" s="142"/>
      <c r="G576" s="279" t="s">
        <v>5636</v>
      </c>
      <c r="H576" s="279"/>
      <c r="I576" s="279"/>
      <c r="J576" s="279"/>
      <c r="K576" s="294"/>
      <c r="L576" s="258" t="s">
        <v>5662</v>
      </c>
      <c r="M576" s="294">
        <v>1</v>
      </c>
      <c r="N576" s="45" t="s">
        <v>5434</v>
      </c>
    </row>
    <row r="577" spans="1:14" ht="63.75" x14ac:dyDescent="0.25">
      <c r="A577" s="258"/>
      <c r="B577" s="279" t="s">
        <v>5602</v>
      </c>
      <c r="C577" s="279"/>
      <c r="D577" s="137" t="s">
        <v>7879</v>
      </c>
      <c r="E577" s="142">
        <v>187014.06</v>
      </c>
      <c r="F577" s="142"/>
      <c r="G577" s="279" t="s">
        <v>5636</v>
      </c>
      <c r="H577" s="279"/>
      <c r="I577" s="279"/>
      <c r="J577" s="279"/>
      <c r="K577" s="294"/>
      <c r="L577" s="258" t="s">
        <v>5663</v>
      </c>
      <c r="M577" s="294">
        <v>1</v>
      </c>
      <c r="N577" s="45" t="s">
        <v>5434</v>
      </c>
    </row>
    <row r="578" spans="1:14" ht="63.75" x14ac:dyDescent="0.25">
      <c r="A578" s="258"/>
      <c r="B578" s="279" t="s">
        <v>5602</v>
      </c>
      <c r="C578" s="279"/>
      <c r="D578" s="137" t="s">
        <v>7879</v>
      </c>
      <c r="E578" s="142">
        <v>172963</v>
      </c>
      <c r="F578" s="142"/>
      <c r="G578" s="279" t="s">
        <v>5636</v>
      </c>
      <c r="H578" s="279"/>
      <c r="I578" s="279"/>
      <c r="J578" s="279"/>
      <c r="K578" s="294"/>
      <c r="L578" s="258" t="s">
        <v>5664</v>
      </c>
      <c r="M578" s="294">
        <v>1</v>
      </c>
      <c r="N578" s="45" t="s">
        <v>5434</v>
      </c>
    </row>
    <row r="579" spans="1:14" ht="63.75" x14ac:dyDescent="0.25">
      <c r="A579" s="258"/>
      <c r="B579" s="279" t="s">
        <v>5602</v>
      </c>
      <c r="C579" s="279"/>
      <c r="D579" s="137" t="s">
        <v>7879</v>
      </c>
      <c r="E579" s="142">
        <v>178116.49</v>
      </c>
      <c r="F579" s="142"/>
      <c r="G579" s="279" t="s">
        <v>5636</v>
      </c>
      <c r="H579" s="279"/>
      <c r="I579" s="279"/>
      <c r="J579" s="279"/>
      <c r="K579" s="294"/>
      <c r="L579" s="258" t="s">
        <v>5665</v>
      </c>
      <c r="M579" s="294">
        <v>1</v>
      </c>
      <c r="N579" s="45" t="s">
        <v>5434</v>
      </c>
    </row>
    <row r="580" spans="1:14" ht="63.75" x14ac:dyDescent="0.25">
      <c r="A580" s="258"/>
      <c r="B580" s="279" t="s">
        <v>5602</v>
      </c>
      <c r="C580" s="279"/>
      <c r="D580" s="137" t="s">
        <v>7879</v>
      </c>
      <c r="E580" s="142">
        <v>178116.49</v>
      </c>
      <c r="F580" s="142"/>
      <c r="G580" s="279" t="s">
        <v>5636</v>
      </c>
      <c r="H580" s="279"/>
      <c r="I580" s="279"/>
      <c r="J580" s="279"/>
      <c r="K580" s="294"/>
      <c r="L580" s="258" t="s">
        <v>5666</v>
      </c>
      <c r="M580" s="294">
        <v>1</v>
      </c>
      <c r="N580" s="45" t="s">
        <v>5434</v>
      </c>
    </row>
    <row r="581" spans="1:14" ht="63.75" x14ac:dyDescent="0.25">
      <c r="A581" s="258"/>
      <c r="B581" s="279" t="s">
        <v>5602</v>
      </c>
      <c r="C581" s="279"/>
      <c r="D581" s="137" t="s">
        <v>7879</v>
      </c>
      <c r="E581" s="142">
        <v>211613.15</v>
      </c>
      <c r="F581" s="142"/>
      <c r="G581" s="279" t="s">
        <v>5636</v>
      </c>
      <c r="H581" s="279"/>
      <c r="I581" s="279"/>
      <c r="J581" s="279"/>
      <c r="K581" s="294"/>
      <c r="L581" s="258" t="s">
        <v>5667</v>
      </c>
      <c r="M581" s="294">
        <v>1</v>
      </c>
      <c r="N581" s="45" t="s">
        <v>5434</v>
      </c>
    </row>
    <row r="582" spans="1:14" ht="63.75" x14ac:dyDescent="0.25">
      <c r="A582" s="258"/>
      <c r="B582" s="279" t="s">
        <v>5602</v>
      </c>
      <c r="C582" s="279"/>
      <c r="D582" s="137" t="s">
        <v>7879</v>
      </c>
      <c r="E582" s="142">
        <v>192829.94</v>
      </c>
      <c r="F582" s="142"/>
      <c r="G582" s="279" t="s">
        <v>5636</v>
      </c>
      <c r="H582" s="279"/>
      <c r="I582" s="279"/>
      <c r="J582" s="279"/>
      <c r="K582" s="294"/>
      <c r="L582" s="258" t="s">
        <v>5668</v>
      </c>
      <c r="M582" s="294">
        <v>1</v>
      </c>
      <c r="N582" s="45" t="s">
        <v>5434</v>
      </c>
    </row>
    <row r="583" spans="1:14" ht="63.75" x14ac:dyDescent="0.25">
      <c r="A583" s="258"/>
      <c r="B583" s="279" t="s">
        <v>5602</v>
      </c>
      <c r="C583" s="279"/>
      <c r="D583" s="137" t="s">
        <v>7879</v>
      </c>
      <c r="E583" s="142">
        <v>246057.68</v>
      </c>
      <c r="F583" s="142"/>
      <c r="G583" s="279" t="s">
        <v>5636</v>
      </c>
      <c r="H583" s="279"/>
      <c r="I583" s="279"/>
      <c r="J583" s="279"/>
      <c r="K583" s="294"/>
      <c r="L583" s="258" t="s">
        <v>5669</v>
      </c>
      <c r="M583" s="294">
        <v>1</v>
      </c>
      <c r="N583" s="45" t="s">
        <v>5434</v>
      </c>
    </row>
    <row r="584" spans="1:14" ht="63.75" x14ac:dyDescent="0.25">
      <c r="A584" s="258"/>
      <c r="B584" s="279" t="s">
        <v>5602</v>
      </c>
      <c r="C584" s="279"/>
      <c r="D584" s="137" t="s">
        <v>7879</v>
      </c>
      <c r="E584" s="142">
        <v>246057.68</v>
      </c>
      <c r="F584" s="142"/>
      <c r="G584" s="279" t="s">
        <v>5636</v>
      </c>
      <c r="H584" s="279"/>
      <c r="I584" s="279"/>
      <c r="J584" s="279"/>
      <c r="K584" s="294"/>
      <c r="L584" s="258" t="s">
        <v>5670</v>
      </c>
      <c r="M584" s="294">
        <v>1</v>
      </c>
      <c r="N584" s="45" t="s">
        <v>5434</v>
      </c>
    </row>
    <row r="585" spans="1:14" ht="63.75" x14ac:dyDescent="0.25">
      <c r="A585" s="258"/>
      <c r="B585" s="279" t="s">
        <v>5602</v>
      </c>
      <c r="C585" s="279"/>
      <c r="D585" s="137" t="s">
        <v>7879</v>
      </c>
      <c r="E585" s="142">
        <v>178116.46</v>
      </c>
      <c r="F585" s="142"/>
      <c r="G585" s="279" t="s">
        <v>5636</v>
      </c>
      <c r="H585" s="279"/>
      <c r="I585" s="279"/>
      <c r="J585" s="279"/>
      <c r="K585" s="294"/>
      <c r="L585" s="258" t="s">
        <v>5671</v>
      </c>
      <c r="M585" s="294">
        <v>1</v>
      </c>
      <c r="N585" s="45" t="s">
        <v>5434</v>
      </c>
    </row>
    <row r="586" spans="1:14" ht="63.75" x14ac:dyDescent="0.25">
      <c r="A586" s="258"/>
      <c r="B586" s="279" t="s">
        <v>5602</v>
      </c>
      <c r="C586" s="279"/>
      <c r="D586" s="137" t="s">
        <v>7879</v>
      </c>
      <c r="E586" s="142">
        <v>256907.27</v>
      </c>
      <c r="F586" s="142"/>
      <c r="G586" s="279" t="s">
        <v>5636</v>
      </c>
      <c r="H586" s="279"/>
      <c r="I586" s="279"/>
      <c r="J586" s="279"/>
      <c r="K586" s="294"/>
      <c r="L586" s="258" t="s">
        <v>5672</v>
      </c>
      <c r="M586" s="294">
        <v>1</v>
      </c>
      <c r="N586" s="45" t="s">
        <v>5434</v>
      </c>
    </row>
    <row r="587" spans="1:14" ht="63.75" x14ac:dyDescent="0.25">
      <c r="A587" s="258"/>
      <c r="B587" s="279" t="s">
        <v>5602</v>
      </c>
      <c r="C587" s="279"/>
      <c r="D587" s="137" t="s">
        <v>7879</v>
      </c>
      <c r="E587" s="142">
        <v>155469.43</v>
      </c>
      <c r="F587" s="142"/>
      <c r="G587" s="279" t="s">
        <v>5636</v>
      </c>
      <c r="H587" s="279"/>
      <c r="I587" s="279"/>
      <c r="J587" s="279"/>
      <c r="K587" s="294"/>
      <c r="L587" s="258" t="s">
        <v>5673</v>
      </c>
      <c r="M587" s="294">
        <v>1</v>
      </c>
      <c r="N587" s="45" t="s">
        <v>5434</v>
      </c>
    </row>
    <row r="588" spans="1:14" ht="63.75" x14ac:dyDescent="0.25">
      <c r="A588" s="258"/>
      <c r="B588" s="279" t="s">
        <v>5602</v>
      </c>
      <c r="C588" s="279"/>
      <c r="D588" s="137" t="s">
        <v>7879</v>
      </c>
      <c r="E588" s="142">
        <v>178116.49</v>
      </c>
      <c r="F588" s="142"/>
      <c r="G588" s="279" t="s">
        <v>5636</v>
      </c>
      <c r="H588" s="279"/>
      <c r="I588" s="279"/>
      <c r="J588" s="279"/>
      <c r="K588" s="294"/>
      <c r="L588" s="258" t="s">
        <v>5674</v>
      </c>
      <c r="M588" s="294">
        <v>1</v>
      </c>
      <c r="N588" s="45" t="s">
        <v>5434</v>
      </c>
    </row>
    <row r="589" spans="1:14" ht="63.75" x14ac:dyDescent="0.25">
      <c r="A589" s="258"/>
      <c r="B589" s="279" t="s">
        <v>5675</v>
      </c>
      <c r="C589" s="279"/>
      <c r="D589" s="137" t="s">
        <v>7879</v>
      </c>
      <c r="E589" s="143" t="s">
        <v>5677</v>
      </c>
      <c r="F589" s="143"/>
      <c r="G589" s="279" t="s">
        <v>5676</v>
      </c>
      <c r="H589" s="279"/>
      <c r="I589" s="279"/>
      <c r="J589" s="279"/>
      <c r="K589" s="294"/>
      <c r="L589" s="294" t="s">
        <v>5678</v>
      </c>
      <c r="M589" s="294">
        <v>1</v>
      </c>
      <c r="N589" s="45" t="s">
        <v>5434</v>
      </c>
    </row>
    <row r="590" spans="1:14" ht="63.75" x14ac:dyDescent="0.25">
      <c r="A590" s="258"/>
      <c r="B590" s="279" t="s">
        <v>5679</v>
      </c>
      <c r="C590" s="279"/>
      <c r="D590" s="137" t="s">
        <v>7879</v>
      </c>
      <c r="E590" s="143" t="s">
        <v>5677</v>
      </c>
      <c r="F590" s="143"/>
      <c r="G590" s="279" t="s">
        <v>5676</v>
      </c>
      <c r="H590" s="279"/>
      <c r="I590" s="279"/>
      <c r="J590" s="279"/>
      <c r="K590" s="294"/>
      <c r="L590" s="294" t="s">
        <v>5680</v>
      </c>
      <c r="M590" s="294">
        <v>1</v>
      </c>
      <c r="N590" s="45" t="s">
        <v>5434</v>
      </c>
    </row>
    <row r="591" spans="1:14" ht="63.75" x14ac:dyDescent="0.25">
      <c r="A591" s="258"/>
      <c r="B591" s="279" t="s">
        <v>5681</v>
      </c>
      <c r="C591" s="279"/>
      <c r="D591" s="137" t="s">
        <v>7879</v>
      </c>
      <c r="E591" s="143" t="s">
        <v>5682</v>
      </c>
      <c r="F591" s="143"/>
      <c r="G591" s="279" t="s">
        <v>5676</v>
      </c>
      <c r="H591" s="279"/>
      <c r="I591" s="279"/>
      <c r="J591" s="279"/>
      <c r="K591" s="294"/>
      <c r="L591" s="294" t="s">
        <v>5683</v>
      </c>
      <c r="M591" s="294">
        <v>2</v>
      </c>
      <c r="N591" s="45" t="s">
        <v>5434</v>
      </c>
    </row>
    <row r="592" spans="1:14" ht="63.75" x14ac:dyDescent="0.25">
      <c r="A592" s="258"/>
      <c r="B592" s="279" t="s">
        <v>5684</v>
      </c>
      <c r="C592" s="279"/>
      <c r="D592" s="137" t="s">
        <v>7879</v>
      </c>
      <c r="E592" s="143" t="s">
        <v>5682</v>
      </c>
      <c r="F592" s="143"/>
      <c r="G592" s="279" t="s">
        <v>5676</v>
      </c>
      <c r="H592" s="279"/>
      <c r="I592" s="279"/>
      <c r="J592" s="279"/>
      <c r="K592" s="294"/>
      <c r="L592" s="294" t="s">
        <v>5685</v>
      </c>
      <c r="M592" s="294">
        <v>2</v>
      </c>
      <c r="N592" s="45" t="s">
        <v>5434</v>
      </c>
    </row>
    <row r="593" spans="1:14" ht="63.75" x14ac:dyDescent="0.25">
      <c r="A593" s="258"/>
      <c r="B593" s="279" t="s">
        <v>5686</v>
      </c>
      <c r="C593" s="279"/>
      <c r="D593" s="137" t="s">
        <v>7879</v>
      </c>
      <c r="E593" s="143" t="s">
        <v>5687</v>
      </c>
      <c r="F593" s="143"/>
      <c r="G593" s="279" t="s">
        <v>5676</v>
      </c>
      <c r="H593" s="279"/>
      <c r="I593" s="279"/>
      <c r="J593" s="279"/>
      <c r="K593" s="294"/>
      <c r="L593" s="294" t="s">
        <v>5688</v>
      </c>
      <c r="M593" s="294">
        <v>1</v>
      </c>
      <c r="N593" s="45" t="s">
        <v>5434</v>
      </c>
    </row>
    <row r="594" spans="1:14" ht="63.75" x14ac:dyDescent="0.25">
      <c r="A594" s="258"/>
      <c r="B594" s="279" t="s">
        <v>5689</v>
      </c>
      <c r="C594" s="279"/>
      <c r="D594" s="137" t="s">
        <v>7879</v>
      </c>
      <c r="E594" s="142">
        <v>2304377.08</v>
      </c>
      <c r="F594" s="142"/>
      <c r="G594" s="279" t="s">
        <v>5690</v>
      </c>
      <c r="H594" s="279"/>
      <c r="I594" s="279"/>
      <c r="J594" s="279"/>
      <c r="K594" s="294"/>
      <c r="L594" s="258"/>
      <c r="M594" s="294"/>
      <c r="N594" s="45" t="s">
        <v>5434</v>
      </c>
    </row>
    <row r="595" spans="1:14" ht="63.75" x14ac:dyDescent="0.25">
      <c r="A595" s="258"/>
      <c r="B595" s="98" t="s">
        <v>5725</v>
      </c>
      <c r="C595" s="98"/>
      <c r="D595" s="137" t="s">
        <v>7879</v>
      </c>
      <c r="E595" s="67">
        <v>380000</v>
      </c>
      <c r="F595" s="67"/>
      <c r="G595" s="279" t="s">
        <v>5823</v>
      </c>
      <c r="H595" s="279"/>
      <c r="I595" s="279"/>
      <c r="J595" s="279"/>
      <c r="K595" s="294"/>
      <c r="L595" s="258"/>
      <c r="M595" s="88"/>
      <c r="N595" s="45" t="s">
        <v>5824</v>
      </c>
    </row>
    <row r="596" spans="1:14" ht="63.75" x14ac:dyDescent="0.25">
      <c r="A596" s="258"/>
      <c r="B596" s="98" t="s">
        <v>5726</v>
      </c>
      <c r="C596" s="98"/>
      <c r="D596" s="137" t="s">
        <v>7879</v>
      </c>
      <c r="E596" s="67">
        <v>2256000</v>
      </c>
      <c r="F596" s="67"/>
      <c r="G596" s="279" t="s">
        <v>5727</v>
      </c>
      <c r="H596" s="279"/>
      <c r="I596" s="279"/>
      <c r="J596" s="279"/>
      <c r="K596" s="294"/>
      <c r="L596" s="88"/>
      <c r="M596" s="76" t="s">
        <v>5728</v>
      </c>
      <c r="N596" s="45" t="s">
        <v>5824</v>
      </c>
    </row>
    <row r="597" spans="1:14" ht="63.75" x14ac:dyDescent="0.25">
      <c r="A597" s="258"/>
      <c r="B597" s="279" t="s">
        <v>5729</v>
      </c>
      <c r="C597" s="279"/>
      <c r="D597" s="137" t="s">
        <v>7879</v>
      </c>
      <c r="E597" s="67">
        <v>294264.64</v>
      </c>
      <c r="F597" s="67"/>
      <c r="G597" s="54"/>
      <c r="H597" s="54"/>
      <c r="I597" s="54"/>
      <c r="J597" s="54"/>
      <c r="K597" s="294"/>
      <c r="L597" s="258"/>
      <c r="M597" s="88"/>
      <c r="N597" s="45" t="s">
        <v>5824</v>
      </c>
    </row>
    <row r="598" spans="1:14" ht="63.75" x14ac:dyDescent="0.25">
      <c r="A598" s="258"/>
      <c r="B598" s="279" t="s">
        <v>5730</v>
      </c>
      <c r="C598" s="279"/>
      <c r="D598" s="137" t="s">
        <v>7879</v>
      </c>
      <c r="E598" s="67">
        <v>9600</v>
      </c>
      <c r="F598" s="67"/>
      <c r="G598" s="54"/>
      <c r="H598" s="54"/>
      <c r="I598" s="54"/>
      <c r="J598" s="54"/>
      <c r="K598" s="294"/>
      <c r="L598" s="258"/>
      <c r="M598" s="88"/>
      <c r="N598" s="45" t="s">
        <v>5824</v>
      </c>
    </row>
    <row r="599" spans="1:14" ht="63.75" x14ac:dyDescent="0.25">
      <c r="A599" s="258"/>
      <c r="B599" s="279" t="s">
        <v>5730</v>
      </c>
      <c r="C599" s="279"/>
      <c r="D599" s="137" t="s">
        <v>7879</v>
      </c>
      <c r="E599" s="67">
        <v>9600</v>
      </c>
      <c r="F599" s="67"/>
      <c r="G599" s="54"/>
      <c r="H599" s="54"/>
      <c r="I599" s="54"/>
      <c r="J599" s="54"/>
      <c r="K599" s="294"/>
      <c r="L599" s="258"/>
      <c r="M599" s="88"/>
      <c r="N599" s="45" t="s">
        <v>5824</v>
      </c>
    </row>
    <row r="600" spans="1:14" ht="63.75" x14ac:dyDescent="0.25">
      <c r="A600" s="258"/>
      <c r="B600" s="279" t="s">
        <v>5730</v>
      </c>
      <c r="C600" s="279"/>
      <c r="D600" s="137" t="s">
        <v>7879</v>
      </c>
      <c r="E600" s="67">
        <v>9600</v>
      </c>
      <c r="F600" s="67"/>
      <c r="G600" s="54"/>
      <c r="H600" s="54"/>
      <c r="I600" s="54"/>
      <c r="J600" s="54"/>
      <c r="K600" s="294"/>
      <c r="L600" s="258"/>
      <c r="M600" s="88"/>
      <c r="N600" s="45" t="s">
        <v>5824</v>
      </c>
    </row>
    <row r="601" spans="1:14" ht="63.75" x14ac:dyDescent="0.25">
      <c r="A601" s="258"/>
      <c r="B601" s="279" t="s">
        <v>5731</v>
      </c>
      <c r="C601" s="279"/>
      <c r="D601" s="137" t="s">
        <v>7879</v>
      </c>
      <c r="E601" s="126">
        <v>1267</v>
      </c>
      <c r="F601" s="126"/>
      <c r="G601" s="54"/>
      <c r="H601" s="54"/>
      <c r="I601" s="54"/>
      <c r="J601" s="54"/>
      <c r="K601" s="294"/>
      <c r="L601" s="258"/>
      <c r="M601" s="88"/>
      <c r="N601" s="45" t="s">
        <v>5824</v>
      </c>
    </row>
    <row r="602" spans="1:14" ht="63.75" x14ac:dyDescent="0.25">
      <c r="A602" s="258"/>
      <c r="B602" s="279" t="s">
        <v>5732</v>
      </c>
      <c r="C602" s="279"/>
      <c r="D602" s="137" t="s">
        <v>7879</v>
      </c>
      <c r="E602" s="126">
        <v>41958</v>
      </c>
      <c r="F602" s="126"/>
      <c r="G602" s="54"/>
      <c r="H602" s="54"/>
      <c r="I602" s="54"/>
      <c r="J602" s="54"/>
      <c r="K602" s="294"/>
      <c r="L602" s="258"/>
      <c r="M602" s="88"/>
      <c r="N602" s="45" t="s">
        <v>5824</v>
      </c>
    </row>
    <row r="603" spans="1:14" ht="63.75" x14ac:dyDescent="0.25">
      <c r="A603" s="258"/>
      <c r="B603" s="279" t="s">
        <v>5732</v>
      </c>
      <c r="C603" s="279"/>
      <c r="D603" s="137" t="s">
        <v>7879</v>
      </c>
      <c r="E603" s="126">
        <v>41958</v>
      </c>
      <c r="F603" s="126"/>
      <c r="G603" s="54"/>
      <c r="H603" s="54"/>
      <c r="I603" s="54"/>
      <c r="J603" s="54"/>
      <c r="K603" s="294"/>
      <c r="L603" s="258"/>
      <c r="M603" s="88"/>
      <c r="N603" s="45" t="s">
        <v>5824</v>
      </c>
    </row>
    <row r="604" spans="1:14" ht="63.75" x14ac:dyDescent="0.25">
      <c r="A604" s="258"/>
      <c r="B604" s="279" t="s">
        <v>5733</v>
      </c>
      <c r="C604" s="279"/>
      <c r="D604" s="137" t="s">
        <v>7879</v>
      </c>
      <c r="E604" s="126">
        <v>33400</v>
      </c>
      <c r="F604" s="126"/>
      <c r="G604" s="54"/>
      <c r="H604" s="54"/>
      <c r="I604" s="54"/>
      <c r="J604" s="54"/>
      <c r="K604" s="294"/>
      <c r="L604" s="258"/>
      <c r="M604" s="88"/>
      <c r="N604" s="45" t="s">
        <v>5824</v>
      </c>
    </row>
    <row r="605" spans="1:14" ht="63.75" x14ac:dyDescent="0.25">
      <c r="A605" s="258"/>
      <c r="B605" s="279" t="s">
        <v>5733</v>
      </c>
      <c r="C605" s="279"/>
      <c r="D605" s="137" t="s">
        <v>7879</v>
      </c>
      <c r="E605" s="126">
        <v>37400</v>
      </c>
      <c r="F605" s="126"/>
      <c r="G605" s="54"/>
      <c r="H605" s="54"/>
      <c r="I605" s="54"/>
      <c r="J605" s="54"/>
      <c r="K605" s="294"/>
      <c r="L605" s="258"/>
      <c r="M605" s="88"/>
      <c r="N605" s="45" t="s">
        <v>5824</v>
      </c>
    </row>
    <row r="606" spans="1:14" ht="63.75" x14ac:dyDescent="0.25">
      <c r="A606" s="258"/>
      <c r="B606" s="279" t="s">
        <v>5733</v>
      </c>
      <c r="C606" s="279"/>
      <c r="D606" s="137" t="s">
        <v>7879</v>
      </c>
      <c r="E606" s="126">
        <v>37400</v>
      </c>
      <c r="F606" s="126"/>
      <c r="G606" s="54"/>
      <c r="H606" s="54"/>
      <c r="I606" s="54"/>
      <c r="J606" s="54"/>
      <c r="K606" s="294"/>
      <c r="L606" s="258"/>
      <c r="M606" s="88"/>
      <c r="N606" s="45" t="s">
        <v>5824</v>
      </c>
    </row>
    <row r="607" spans="1:14" ht="63.75" x14ac:dyDescent="0.25">
      <c r="A607" s="258"/>
      <c r="B607" s="279" t="s">
        <v>5734</v>
      </c>
      <c r="C607" s="279"/>
      <c r="D607" s="137" t="s">
        <v>7879</v>
      </c>
      <c r="E607" s="126">
        <v>37400</v>
      </c>
      <c r="F607" s="126"/>
      <c r="G607" s="54"/>
      <c r="H607" s="54"/>
      <c r="I607" s="54"/>
      <c r="J607" s="54"/>
      <c r="K607" s="294"/>
      <c r="L607" s="258"/>
      <c r="M607" s="88"/>
      <c r="N607" s="45" t="s">
        <v>5824</v>
      </c>
    </row>
    <row r="608" spans="1:14" ht="63.75" x14ac:dyDescent="0.25">
      <c r="A608" s="258"/>
      <c r="B608" s="279" t="s">
        <v>5735</v>
      </c>
      <c r="C608" s="279"/>
      <c r="D608" s="137" t="s">
        <v>7879</v>
      </c>
      <c r="E608" s="126">
        <v>27560</v>
      </c>
      <c r="F608" s="126"/>
      <c r="G608" s="54"/>
      <c r="H608" s="54"/>
      <c r="I608" s="54"/>
      <c r="J608" s="54"/>
      <c r="K608" s="294"/>
      <c r="L608" s="258"/>
      <c r="M608" s="88"/>
      <c r="N608" s="45" t="s">
        <v>5824</v>
      </c>
    </row>
    <row r="609" spans="1:14" ht="63.75" x14ac:dyDescent="0.25">
      <c r="A609" s="258"/>
      <c r="B609" s="279" t="s">
        <v>5736</v>
      </c>
      <c r="C609" s="279"/>
      <c r="D609" s="137" t="s">
        <v>7879</v>
      </c>
      <c r="E609" s="126">
        <v>26060</v>
      </c>
      <c r="F609" s="126"/>
      <c r="G609" s="54"/>
      <c r="H609" s="54"/>
      <c r="I609" s="54"/>
      <c r="J609" s="54"/>
      <c r="K609" s="294"/>
      <c r="L609" s="258"/>
      <c r="M609" s="88"/>
      <c r="N609" s="45" t="s">
        <v>5824</v>
      </c>
    </row>
    <row r="610" spans="1:14" ht="63.75" x14ac:dyDescent="0.25">
      <c r="A610" s="258"/>
      <c r="B610" s="279" t="s">
        <v>5736</v>
      </c>
      <c r="C610" s="279"/>
      <c r="D610" s="137" t="s">
        <v>7879</v>
      </c>
      <c r="E610" s="126">
        <v>36750</v>
      </c>
      <c r="F610" s="126"/>
      <c r="G610" s="54"/>
      <c r="H610" s="54"/>
      <c r="I610" s="54"/>
      <c r="J610" s="54"/>
      <c r="K610" s="294"/>
      <c r="L610" s="258"/>
      <c r="M610" s="88"/>
      <c r="N610" s="45" t="s">
        <v>5824</v>
      </c>
    </row>
    <row r="611" spans="1:14" ht="63.75" x14ac:dyDescent="0.25">
      <c r="A611" s="258"/>
      <c r="B611" s="279" t="s">
        <v>5737</v>
      </c>
      <c r="C611" s="279"/>
      <c r="D611" s="137" t="s">
        <v>7879</v>
      </c>
      <c r="E611" s="126">
        <v>26600</v>
      </c>
      <c r="F611" s="126"/>
      <c r="G611" s="54"/>
      <c r="H611" s="54"/>
      <c r="I611" s="54"/>
      <c r="J611" s="54"/>
      <c r="K611" s="294"/>
      <c r="L611" s="258"/>
      <c r="M611" s="88"/>
      <c r="N611" s="45" t="s">
        <v>5824</v>
      </c>
    </row>
    <row r="612" spans="1:14" ht="63.75" x14ac:dyDescent="0.25">
      <c r="A612" s="258"/>
      <c r="B612" s="279" t="s">
        <v>5738</v>
      </c>
      <c r="C612" s="279"/>
      <c r="D612" s="137" t="s">
        <v>7879</v>
      </c>
      <c r="E612" s="126">
        <v>29400</v>
      </c>
      <c r="F612" s="126"/>
      <c r="G612" s="54"/>
      <c r="H612" s="54"/>
      <c r="I612" s="54"/>
      <c r="J612" s="54"/>
      <c r="K612" s="294"/>
      <c r="L612" s="258"/>
      <c r="M612" s="88"/>
      <c r="N612" s="45" t="s">
        <v>5824</v>
      </c>
    </row>
    <row r="613" spans="1:14" ht="63.75" x14ac:dyDescent="0.25">
      <c r="A613" s="258"/>
      <c r="B613" s="279" t="s">
        <v>5738</v>
      </c>
      <c r="C613" s="279"/>
      <c r="D613" s="137" t="s">
        <v>7879</v>
      </c>
      <c r="E613" s="126">
        <v>29400</v>
      </c>
      <c r="F613" s="126"/>
      <c r="G613" s="54"/>
      <c r="H613" s="54"/>
      <c r="I613" s="54"/>
      <c r="J613" s="54"/>
      <c r="K613" s="294"/>
      <c r="L613" s="258"/>
      <c r="M613" s="88"/>
      <c r="N613" s="45" t="s">
        <v>5824</v>
      </c>
    </row>
    <row r="614" spans="1:14" ht="63.75" x14ac:dyDescent="0.25">
      <c r="A614" s="258"/>
      <c r="B614" s="279" t="s">
        <v>5739</v>
      </c>
      <c r="C614" s="279"/>
      <c r="D614" s="137" t="s">
        <v>7879</v>
      </c>
      <c r="E614" s="126">
        <v>19800</v>
      </c>
      <c r="F614" s="126"/>
      <c r="G614" s="54"/>
      <c r="H614" s="54"/>
      <c r="I614" s="54"/>
      <c r="J614" s="54"/>
      <c r="K614" s="294"/>
      <c r="L614" s="258"/>
      <c r="M614" s="88"/>
      <c r="N614" s="45" t="s">
        <v>5824</v>
      </c>
    </row>
    <row r="615" spans="1:14" ht="63.75" x14ac:dyDescent="0.25">
      <c r="A615" s="258"/>
      <c r="B615" s="279" t="s">
        <v>5740</v>
      </c>
      <c r="C615" s="279"/>
      <c r="D615" s="137" t="s">
        <v>7879</v>
      </c>
      <c r="E615" s="126">
        <v>16390</v>
      </c>
      <c r="F615" s="126"/>
      <c r="G615" s="54"/>
      <c r="H615" s="54"/>
      <c r="I615" s="54"/>
      <c r="J615" s="54"/>
      <c r="K615" s="294"/>
      <c r="L615" s="258"/>
      <c r="M615" s="88"/>
      <c r="N615" s="45" t="s">
        <v>5824</v>
      </c>
    </row>
    <row r="616" spans="1:14" ht="63.75" x14ac:dyDescent="0.25">
      <c r="A616" s="258"/>
      <c r="B616" s="279" t="s">
        <v>5741</v>
      </c>
      <c r="C616" s="279"/>
      <c r="D616" s="137" t="s">
        <v>7879</v>
      </c>
      <c r="E616" s="126">
        <v>46300</v>
      </c>
      <c r="F616" s="126"/>
      <c r="G616" s="54"/>
      <c r="H616" s="54"/>
      <c r="I616" s="54"/>
      <c r="J616" s="54"/>
      <c r="K616" s="294"/>
      <c r="L616" s="258"/>
      <c r="M616" s="88"/>
      <c r="N616" s="45" t="s">
        <v>5824</v>
      </c>
    </row>
    <row r="617" spans="1:14" ht="63.75" x14ac:dyDescent="0.25">
      <c r="A617" s="258"/>
      <c r="B617" s="279" t="s">
        <v>5741</v>
      </c>
      <c r="C617" s="279"/>
      <c r="D617" s="137" t="s">
        <v>7879</v>
      </c>
      <c r="E617" s="126">
        <v>42800</v>
      </c>
      <c r="F617" s="126"/>
      <c r="G617" s="54"/>
      <c r="H617" s="54"/>
      <c r="I617" s="54"/>
      <c r="J617" s="54"/>
      <c r="K617" s="294"/>
      <c r="L617" s="258"/>
      <c r="M617" s="88"/>
      <c r="N617" s="45" t="s">
        <v>5824</v>
      </c>
    </row>
    <row r="618" spans="1:14" ht="63.75" x14ac:dyDescent="0.25">
      <c r="A618" s="258"/>
      <c r="B618" s="279" t="s">
        <v>5741</v>
      </c>
      <c r="C618" s="279"/>
      <c r="D618" s="137" t="s">
        <v>7879</v>
      </c>
      <c r="E618" s="126">
        <v>46300</v>
      </c>
      <c r="F618" s="126"/>
      <c r="G618" s="54"/>
      <c r="H618" s="54"/>
      <c r="I618" s="54"/>
      <c r="J618" s="54"/>
      <c r="K618" s="294"/>
      <c r="L618" s="258"/>
      <c r="M618" s="88"/>
      <c r="N618" s="45" t="s">
        <v>5824</v>
      </c>
    </row>
    <row r="619" spans="1:14" ht="63.75" x14ac:dyDescent="0.25">
      <c r="A619" s="258"/>
      <c r="B619" s="279" t="s">
        <v>5742</v>
      </c>
      <c r="C619" s="279"/>
      <c r="D619" s="137" t="s">
        <v>7879</v>
      </c>
      <c r="E619" s="126">
        <v>24580</v>
      </c>
      <c r="F619" s="126"/>
      <c r="G619" s="54"/>
      <c r="H619" s="54"/>
      <c r="I619" s="54"/>
      <c r="J619" s="54"/>
      <c r="K619" s="294"/>
      <c r="L619" s="258"/>
      <c r="M619" s="88"/>
      <c r="N619" s="45" t="s">
        <v>5824</v>
      </c>
    </row>
    <row r="620" spans="1:14" ht="63.75" x14ac:dyDescent="0.25">
      <c r="A620" s="258"/>
      <c r="B620" s="279" t="s">
        <v>5742</v>
      </c>
      <c r="C620" s="279"/>
      <c r="D620" s="137" t="s">
        <v>7879</v>
      </c>
      <c r="E620" s="126">
        <v>24580</v>
      </c>
      <c r="F620" s="126"/>
      <c r="G620" s="54"/>
      <c r="H620" s="54"/>
      <c r="I620" s="54"/>
      <c r="J620" s="54"/>
      <c r="K620" s="294"/>
      <c r="L620" s="258"/>
      <c r="M620" s="88"/>
      <c r="N620" s="45" t="s">
        <v>5824</v>
      </c>
    </row>
    <row r="621" spans="1:14" ht="63.75" x14ac:dyDescent="0.25">
      <c r="A621" s="258"/>
      <c r="B621" s="279" t="s">
        <v>5742</v>
      </c>
      <c r="C621" s="279"/>
      <c r="D621" s="137" t="s">
        <v>7879</v>
      </c>
      <c r="E621" s="126">
        <v>24580</v>
      </c>
      <c r="F621" s="126"/>
      <c r="G621" s="54"/>
      <c r="H621" s="54"/>
      <c r="I621" s="54"/>
      <c r="J621" s="54"/>
      <c r="K621" s="294"/>
      <c r="L621" s="258"/>
      <c r="M621" s="88"/>
      <c r="N621" s="45" t="s">
        <v>5824</v>
      </c>
    </row>
    <row r="622" spans="1:14" ht="63.75" x14ac:dyDescent="0.25">
      <c r="A622" s="258"/>
      <c r="B622" s="279" t="s">
        <v>5742</v>
      </c>
      <c r="C622" s="279"/>
      <c r="D622" s="137" t="s">
        <v>7879</v>
      </c>
      <c r="E622" s="126">
        <v>24580</v>
      </c>
      <c r="F622" s="126"/>
      <c r="G622" s="54"/>
      <c r="H622" s="54"/>
      <c r="I622" s="54"/>
      <c r="J622" s="54"/>
      <c r="K622" s="294"/>
      <c r="L622" s="258"/>
      <c r="M622" s="88"/>
      <c r="N622" s="45" t="s">
        <v>5824</v>
      </c>
    </row>
    <row r="623" spans="1:14" ht="63.75" x14ac:dyDescent="0.25">
      <c r="A623" s="258"/>
      <c r="B623" s="279" t="s">
        <v>5742</v>
      </c>
      <c r="C623" s="279"/>
      <c r="D623" s="137" t="s">
        <v>7879</v>
      </c>
      <c r="E623" s="126">
        <v>24580</v>
      </c>
      <c r="F623" s="126"/>
      <c r="G623" s="54"/>
      <c r="H623" s="54"/>
      <c r="I623" s="54"/>
      <c r="J623" s="54"/>
      <c r="K623" s="294"/>
      <c r="L623" s="258"/>
      <c r="M623" s="88"/>
      <c r="N623" s="45" t="s">
        <v>5824</v>
      </c>
    </row>
    <row r="624" spans="1:14" ht="63.75" x14ac:dyDescent="0.25">
      <c r="A624" s="258"/>
      <c r="B624" s="279" t="s">
        <v>5742</v>
      </c>
      <c r="C624" s="279"/>
      <c r="D624" s="137" t="s">
        <v>7879</v>
      </c>
      <c r="E624" s="126">
        <v>24580</v>
      </c>
      <c r="F624" s="126"/>
      <c r="G624" s="54"/>
      <c r="H624" s="54"/>
      <c r="I624" s="54"/>
      <c r="J624" s="54"/>
      <c r="K624" s="294"/>
      <c r="L624" s="258"/>
      <c r="M624" s="88"/>
      <c r="N624" s="45" t="s">
        <v>5824</v>
      </c>
    </row>
    <row r="625" spans="1:14" ht="63.75" x14ac:dyDescent="0.25">
      <c r="A625" s="258"/>
      <c r="B625" s="279" t="s">
        <v>5742</v>
      </c>
      <c r="C625" s="279"/>
      <c r="D625" s="137" t="s">
        <v>7879</v>
      </c>
      <c r="E625" s="126">
        <v>24580</v>
      </c>
      <c r="F625" s="126"/>
      <c r="G625" s="54"/>
      <c r="H625" s="54"/>
      <c r="I625" s="54"/>
      <c r="J625" s="54"/>
      <c r="K625" s="294"/>
      <c r="L625" s="258"/>
      <c r="M625" s="88"/>
      <c r="N625" s="45" t="s">
        <v>5824</v>
      </c>
    </row>
    <row r="626" spans="1:14" ht="63.75" x14ac:dyDescent="0.25">
      <c r="A626" s="258"/>
      <c r="B626" s="279" t="s">
        <v>5742</v>
      </c>
      <c r="C626" s="279"/>
      <c r="D626" s="137" t="s">
        <v>7879</v>
      </c>
      <c r="E626" s="126">
        <v>24580</v>
      </c>
      <c r="F626" s="126"/>
      <c r="G626" s="54"/>
      <c r="H626" s="54"/>
      <c r="I626" s="54"/>
      <c r="J626" s="54"/>
      <c r="K626" s="294"/>
      <c r="L626" s="258"/>
      <c r="M626" s="88"/>
      <c r="N626" s="45" t="s">
        <v>5824</v>
      </c>
    </row>
    <row r="627" spans="1:14" ht="63.75" x14ac:dyDescent="0.25">
      <c r="A627" s="258"/>
      <c r="B627" s="279" t="s">
        <v>5742</v>
      </c>
      <c r="C627" s="279"/>
      <c r="D627" s="137" t="s">
        <v>7879</v>
      </c>
      <c r="E627" s="126">
        <v>22975</v>
      </c>
      <c r="F627" s="126"/>
      <c r="G627" s="54"/>
      <c r="H627" s="54"/>
      <c r="I627" s="54"/>
      <c r="J627" s="54"/>
      <c r="K627" s="294"/>
      <c r="L627" s="258"/>
      <c r="M627" s="88"/>
      <c r="N627" s="45" t="s">
        <v>5824</v>
      </c>
    </row>
    <row r="628" spans="1:14" ht="63.75" x14ac:dyDescent="0.25">
      <c r="A628" s="258"/>
      <c r="B628" s="279" t="s">
        <v>5742</v>
      </c>
      <c r="C628" s="279"/>
      <c r="D628" s="137" t="s">
        <v>7879</v>
      </c>
      <c r="E628" s="126">
        <v>21115</v>
      </c>
      <c r="F628" s="126"/>
      <c r="G628" s="54"/>
      <c r="H628" s="54"/>
      <c r="I628" s="54"/>
      <c r="J628" s="54"/>
      <c r="K628" s="294"/>
      <c r="L628" s="258"/>
      <c r="M628" s="88"/>
      <c r="N628" s="45" t="s">
        <v>5824</v>
      </c>
    </row>
    <row r="629" spans="1:14" ht="63.75" x14ac:dyDescent="0.25">
      <c r="A629" s="258"/>
      <c r="B629" s="279" t="s">
        <v>5743</v>
      </c>
      <c r="C629" s="279"/>
      <c r="D629" s="137" t="s">
        <v>7879</v>
      </c>
      <c r="E629" s="126">
        <v>79660</v>
      </c>
      <c r="F629" s="126"/>
      <c r="G629" s="54"/>
      <c r="H629" s="54"/>
      <c r="I629" s="54"/>
      <c r="J629" s="54"/>
      <c r="K629" s="294"/>
      <c r="L629" s="258"/>
      <c r="M629" s="88"/>
      <c r="N629" s="45" t="s">
        <v>5824</v>
      </c>
    </row>
    <row r="630" spans="1:14" ht="63.75" x14ac:dyDescent="0.25">
      <c r="A630" s="258"/>
      <c r="B630" s="279" t="s">
        <v>5744</v>
      </c>
      <c r="C630" s="279"/>
      <c r="D630" s="137" t="s">
        <v>7879</v>
      </c>
      <c r="E630" s="126">
        <v>8821.1299999999992</v>
      </c>
      <c r="F630" s="126"/>
      <c r="G630" s="54"/>
      <c r="H630" s="54"/>
      <c r="I630" s="54"/>
      <c r="J630" s="54"/>
      <c r="K630" s="294"/>
      <c r="L630" s="258"/>
      <c r="M630" s="88"/>
      <c r="N630" s="45" t="s">
        <v>5824</v>
      </c>
    </row>
    <row r="631" spans="1:14" ht="63.75" x14ac:dyDescent="0.25">
      <c r="A631" s="258"/>
      <c r="B631" s="279" t="s">
        <v>5745</v>
      </c>
      <c r="C631" s="279"/>
      <c r="D631" s="137" t="s">
        <v>7879</v>
      </c>
      <c r="E631" s="126">
        <v>23500</v>
      </c>
      <c r="F631" s="126"/>
      <c r="G631" s="54"/>
      <c r="H631" s="54"/>
      <c r="I631" s="54"/>
      <c r="J631" s="54"/>
      <c r="K631" s="294"/>
      <c r="L631" s="258"/>
      <c r="M631" s="88"/>
      <c r="N631" s="45" t="s">
        <v>5824</v>
      </c>
    </row>
    <row r="632" spans="1:14" ht="63.75" x14ac:dyDescent="0.25">
      <c r="A632" s="258"/>
      <c r="B632" s="279" t="s">
        <v>5746</v>
      </c>
      <c r="C632" s="279"/>
      <c r="D632" s="137" t="s">
        <v>7879</v>
      </c>
      <c r="E632" s="126">
        <v>27900</v>
      </c>
      <c r="F632" s="126"/>
      <c r="G632" s="54"/>
      <c r="H632" s="54"/>
      <c r="I632" s="54"/>
      <c r="J632" s="54"/>
      <c r="K632" s="294"/>
      <c r="L632" s="258"/>
      <c r="M632" s="88"/>
      <c r="N632" s="45" t="s">
        <v>5824</v>
      </c>
    </row>
    <row r="633" spans="1:14" ht="63.75" x14ac:dyDescent="0.25">
      <c r="A633" s="258"/>
      <c r="B633" s="279" t="s">
        <v>5747</v>
      </c>
      <c r="C633" s="279"/>
      <c r="D633" s="137" t="s">
        <v>7879</v>
      </c>
      <c r="E633" s="126">
        <v>18850</v>
      </c>
      <c r="F633" s="126"/>
      <c r="G633" s="54"/>
      <c r="H633" s="54"/>
      <c r="I633" s="54"/>
      <c r="J633" s="54"/>
      <c r="K633" s="294"/>
      <c r="L633" s="258"/>
      <c r="M633" s="88"/>
      <c r="N633" s="45" t="s">
        <v>5824</v>
      </c>
    </row>
    <row r="634" spans="1:14" ht="63.75" x14ac:dyDescent="0.25">
      <c r="A634" s="258"/>
      <c r="B634" s="279" t="s">
        <v>5747</v>
      </c>
      <c r="C634" s="279"/>
      <c r="D634" s="137" t="s">
        <v>7879</v>
      </c>
      <c r="E634" s="126">
        <v>18800</v>
      </c>
      <c r="F634" s="126"/>
      <c r="G634" s="54"/>
      <c r="H634" s="54"/>
      <c r="I634" s="54"/>
      <c r="J634" s="54"/>
      <c r="K634" s="294"/>
      <c r="L634" s="258"/>
      <c r="M634" s="88"/>
      <c r="N634" s="45" t="s">
        <v>5824</v>
      </c>
    </row>
    <row r="635" spans="1:14" ht="63.75" x14ac:dyDescent="0.25">
      <c r="A635" s="258"/>
      <c r="B635" s="279" t="s">
        <v>5748</v>
      </c>
      <c r="C635" s="279"/>
      <c r="D635" s="137" t="s">
        <v>7879</v>
      </c>
      <c r="E635" s="126">
        <v>16000</v>
      </c>
      <c r="F635" s="126"/>
      <c r="G635" s="54"/>
      <c r="H635" s="54"/>
      <c r="I635" s="54"/>
      <c r="J635" s="54"/>
      <c r="K635" s="294"/>
      <c r="L635" s="258"/>
      <c r="M635" s="88"/>
      <c r="N635" s="45" t="s">
        <v>5824</v>
      </c>
    </row>
    <row r="636" spans="1:14" ht="63.75" x14ac:dyDescent="0.25">
      <c r="A636" s="258"/>
      <c r="B636" s="279" t="s">
        <v>5748</v>
      </c>
      <c r="C636" s="279"/>
      <c r="D636" s="137" t="s">
        <v>7879</v>
      </c>
      <c r="E636" s="126">
        <v>16000</v>
      </c>
      <c r="F636" s="126"/>
      <c r="G636" s="54"/>
      <c r="H636" s="54"/>
      <c r="I636" s="54"/>
      <c r="J636" s="54"/>
      <c r="K636" s="294"/>
      <c r="L636" s="258"/>
      <c r="M636" s="88"/>
      <c r="N636" s="45" t="s">
        <v>5824</v>
      </c>
    </row>
    <row r="637" spans="1:14" ht="63.75" x14ac:dyDescent="0.25">
      <c r="A637" s="258"/>
      <c r="B637" s="279" t="s">
        <v>5749</v>
      </c>
      <c r="C637" s="279"/>
      <c r="D637" s="137" t="s">
        <v>7879</v>
      </c>
      <c r="E637" s="126">
        <v>19420</v>
      </c>
      <c r="F637" s="126"/>
      <c r="G637" s="54"/>
      <c r="H637" s="54"/>
      <c r="I637" s="54"/>
      <c r="J637" s="54"/>
      <c r="K637" s="294"/>
      <c r="L637" s="258"/>
      <c r="M637" s="88"/>
      <c r="N637" s="45" t="s">
        <v>5824</v>
      </c>
    </row>
    <row r="638" spans="1:14" ht="63.75" x14ac:dyDescent="0.25">
      <c r="A638" s="258"/>
      <c r="B638" s="279" t="s">
        <v>5749</v>
      </c>
      <c r="C638" s="279"/>
      <c r="D638" s="137" t="s">
        <v>7879</v>
      </c>
      <c r="E638" s="126">
        <v>19420</v>
      </c>
      <c r="F638" s="126"/>
      <c r="G638" s="54"/>
      <c r="H638" s="54"/>
      <c r="I638" s="54"/>
      <c r="J638" s="54"/>
      <c r="K638" s="294"/>
      <c r="L638" s="258"/>
      <c r="M638" s="88"/>
      <c r="N638" s="45" t="s">
        <v>5824</v>
      </c>
    </row>
    <row r="639" spans="1:14" ht="63.75" x14ac:dyDescent="0.25">
      <c r="A639" s="258"/>
      <c r="B639" s="279" t="s">
        <v>5749</v>
      </c>
      <c r="C639" s="279"/>
      <c r="D639" s="137" t="s">
        <v>7879</v>
      </c>
      <c r="E639" s="126">
        <v>19420</v>
      </c>
      <c r="F639" s="126"/>
      <c r="G639" s="54"/>
      <c r="H639" s="54"/>
      <c r="I639" s="54"/>
      <c r="J639" s="54"/>
      <c r="K639" s="294"/>
      <c r="L639" s="258"/>
      <c r="M639" s="88"/>
      <c r="N639" s="45" t="s">
        <v>5824</v>
      </c>
    </row>
    <row r="640" spans="1:14" ht="63.75" x14ac:dyDescent="0.25">
      <c r="A640" s="258"/>
      <c r="B640" s="279" t="s">
        <v>5749</v>
      </c>
      <c r="C640" s="279"/>
      <c r="D640" s="137" t="s">
        <v>7879</v>
      </c>
      <c r="E640" s="126">
        <v>19420</v>
      </c>
      <c r="F640" s="126"/>
      <c r="G640" s="54"/>
      <c r="H640" s="54"/>
      <c r="I640" s="54"/>
      <c r="J640" s="54"/>
      <c r="K640" s="294"/>
      <c r="L640" s="258"/>
      <c r="M640" s="88"/>
      <c r="N640" s="45" t="s">
        <v>5824</v>
      </c>
    </row>
    <row r="641" spans="1:14" ht="63.75" x14ac:dyDescent="0.25">
      <c r="A641" s="258"/>
      <c r="B641" s="279" t="s">
        <v>5749</v>
      </c>
      <c r="C641" s="279"/>
      <c r="D641" s="137" t="s">
        <v>7879</v>
      </c>
      <c r="E641" s="126">
        <v>19420</v>
      </c>
      <c r="F641" s="126"/>
      <c r="G641" s="54"/>
      <c r="H641" s="54"/>
      <c r="I641" s="54"/>
      <c r="J641" s="54"/>
      <c r="K641" s="294"/>
      <c r="L641" s="258"/>
      <c r="M641" s="88"/>
      <c r="N641" s="45" t="s">
        <v>5824</v>
      </c>
    </row>
    <row r="642" spans="1:14" ht="63.75" x14ac:dyDescent="0.25">
      <c r="A642" s="258"/>
      <c r="B642" s="279" t="s">
        <v>5750</v>
      </c>
      <c r="C642" s="279"/>
      <c r="D642" s="137" t="s">
        <v>7879</v>
      </c>
      <c r="E642" s="126">
        <v>9247.8700000000008</v>
      </c>
      <c r="F642" s="126"/>
      <c r="G642" s="54"/>
      <c r="H642" s="54"/>
      <c r="I642" s="54"/>
      <c r="J642" s="54"/>
      <c r="K642" s="294"/>
      <c r="L642" s="258"/>
      <c r="M642" s="88"/>
      <c r="N642" s="45" t="s">
        <v>5824</v>
      </c>
    </row>
    <row r="643" spans="1:14" ht="63.75" x14ac:dyDescent="0.25">
      <c r="A643" s="258"/>
      <c r="B643" s="279" t="s">
        <v>5751</v>
      </c>
      <c r="C643" s="279"/>
      <c r="D643" s="137" t="s">
        <v>7879</v>
      </c>
      <c r="E643" s="126">
        <v>7650</v>
      </c>
      <c r="F643" s="126"/>
      <c r="G643" s="54"/>
      <c r="H643" s="54"/>
      <c r="I643" s="54"/>
      <c r="J643" s="54"/>
      <c r="K643" s="294"/>
      <c r="L643" s="258"/>
      <c r="M643" s="88"/>
      <c r="N643" s="45" t="s">
        <v>5824</v>
      </c>
    </row>
    <row r="644" spans="1:14" ht="63.75" x14ac:dyDescent="0.25">
      <c r="A644" s="258"/>
      <c r="B644" s="279" t="s">
        <v>5752</v>
      </c>
      <c r="C644" s="279"/>
      <c r="D644" s="137" t="s">
        <v>7879</v>
      </c>
      <c r="E644" s="126">
        <v>18500</v>
      </c>
      <c r="F644" s="126"/>
      <c r="G644" s="54"/>
      <c r="H644" s="54"/>
      <c r="I644" s="54"/>
      <c r="J644" s="54"/>
      <c r="K644" s="294"/>
      <c r="L644" s="258"/>
      <c r="M644" s="88"/>
      <c r="N644" s="45" t="s">
        <v>5824</v>
      </c>
    </row>
    <row r="645" spans="1:14" ht="63.75" x14ac:dyDescent="0.25">
      <c r="A645" s="258"/>
      <c r="B645" s="279" t="s">
        <v>5753</v>
      </c>
      <c r="C645" s="279"/>
      <c r="D645" s="137" t="s">
        <v>7879</v>
      </c>
      <c r="E645" s="126">
        <v>12111</v>
      </c>
      <c r="F645" s="126"/>
      <c r="G645" s="54"/>
      <c r="H645" s="54"/>
      <c r="I645" s="54"/>
      <c r="J645" s="54"/>
      <c r="K645" s="294"/>
      <c r="L645" s="258"/>
      <c r="M645" s="88"/>
      <c r="N645" s="45" t="s">
        <v>5824</v>
      </c>
    </row>
    <row r="646" spans="1:14" ht="63.75" x14ac:dyDescent="0.25">
      <c r="A646" s="258"/>
      <c r="B646" s="279" t="s">
        <v>5754</v>
      </c>
      <c r="C646" s="279"/>
      <c r="D646" s="137" t="s">
        <v>7879</v>
      </c>
      <c r="E646" s="126">
        <v>523074.98</v>
      </c>
      <c r="F646" s="126"/>
      <c r="G646" s="54"/>
      <c r="H646" s="54"/>
      <c r="I646" s="54"/>
      <c r="J646" s="54"/>
      <c r="K646" s="294"/>
      <c r="L646" s="258"/>
      <c r="M646" s="88"/>
      <c r="N646" s="45" t="s">
        <v>5824</v>
      </c>
    </row>
    <row r="647" spans="1:14" ht="63.75" x14ac:dyDescent="0.25">
      <c r="A647" s="258"/>
      <c r="B647" s="279" t="s">
        <v>5755</v>
      </c>
      <c r="C647" s="279"/>
      <c r="D647" s="137" t="s">
        <v>7879</v>
      </c>
      <c r="E647" s="126">
        <v>2400</v>
      </c>
      <c r="F647" s="126"/>
      <c r="G647" s="54"/>
      <c r="H647" s="54"/>
      <c r="I647" s="54"/>
      <c r="J647" s="54"/>
      <c r="K647" s="294"/>
      <c r="L647" s="258"/>
      <c r="M647" s="88"/>
      <c r="N647" s="45" t="s">
        <v>5824</v>
      </c>
    </row>
    <row r="648" spans="1:14" ht="63.75" x14ac:dyDescent="0.25">
      <c r="A648" s="258"/>
      <c r="B648" s="279" t="s">
        <v>5756</v>
      </c>
      <c r="C648" s="279"/>
      <c r="D648" s="137" t="s">
        <v>7879</v>
      </c>
      <c r="E648" s="126">
        <v>4732</v>
      </c>
      <c r="F648" s="126"/>
      <c r="G648" s="54"/>
      <c r="H648" s="54"/>
      <c r="I648" s="54"/>
      <c r="J648" s="54"/>
      <c r="K648" s="294"/>
      <c r="L648" s="258"/>
      <c r="M648" s="88"/>
      <c r="N648" s="45" t="s">
        <v>5824</v>
      </c>
    </row>
    <row r="649" spans="1:14" ht="63.75" x14ac:dyDescent="0.25">
      <c r="A649" s="258"/>
      <c r="B649" s="279" t="s">
        <v>5757</v>
      </c>
      <c r="C649" s="279"/>
      <c r="D649" s="137" t="s">
        <v>7879</v>
      </c>
      <c r="E649" s="126">
        <v>9410</v>
      </c>
      <c r="F649" s="126"/>
      <c r="G649" s="54"/>
      <c r="H649" s="54"/>
      <c r="I649" s="54"/>
      <c r="J649" s="54"/>
      <c r="K649" s="294"/>
      <c r="L649" s="258"/>
      <c r="M649" s="88"/>
      <c r="N649" s="45" t="s">
        <v>5824</v>
      </c>
    </row>
    <row r="650" spans="1:14" ht="63.75" x14ac:dyDescent="0.25">
      <c r="A650" s="258"/>
      <c r="B650" s="279" t="s">
        <v>5758</v>
      </c>
      <c r="C650" s="279"/>
      <c r="D650" s="137" t="s">
        <v>7879</v>
      </c>
      <c r="E650" s="126">
        <v>7760</v>
      </c>
      <c r="F650" s="126"/>
      <c r="G650" s="54"/>
      <c r="H650" s="54"/>
      <c r="I650" s="54"/>
      <c r="J650" s="54"/>
      <c r="K650" s="294"/>
      <c r="L650" s="258"/>
      <c r="M650" s="88"/>
      <c r="N650" s="45" t="s">
        <v>5824</v>
      </c>
    </row>
    <row r="651" spans="1:14" ht="63.75" x14ac:dyDescent="0.25">
      <c r="A651" s="258"/>
      <c r="B651" s="279" t="s">
        <v>5759</v>
      </c>
      <c r="C651" s="279"/>
      <c r="D651" s="137" t="s">
        <v>7879</v>
      </c>
      <c r="E651" s="126">
        <v>25000</v>
      </c>
      <c r="F651" s="126"/>
      <c r="G651" s="54"/>
      <c r="H651" s="54"/>
      <c r="I651" s="54"/>
      <c r="J651" s="54"/>
      <c r="K651" s="294"/>
      <c r="L651" s="258"/>
      <c r="M651" s="88"/>
      <c r="N651" s="45" t="s">
        <v>5824</v>
      </c>
    </row>
    <row r="652" spans="1:14" ht="63.75" x14ac:dyDescent="0.25">
      <c r="A652" s="258"/>
      <c r="B652" s="279" t="s">
        <v>5760</v>
      </c>
      <c r="C652" s="279"/>
      <c r="D652" s="137" t="s">
        <v>7879</v>
      </c>
      <c r="E652" s="126">
        <v>13910.4</v>
      </c>
      <c r="F652" s="126"/>
      <c r="G652" s="54"/>
      <c r="H652" s="54"/>
      <c r="I652" s="54"/>
      <c r="J652" s="54"/>
      <c r="K652" s="294"/>
      <c r="L652" s="258"/>
      <c r="M652" s="88"/>
      <c r="N652" s="45" t="s">
        <v>5824</v>
      </c>
    </row>
    <row r="653" spans="1:14" ht="63.75" x14ac:dyDescent="0.25">
      <c r="A653" s="258"/>
      <c r="B653" s="279" t="s">
        <v>5761</v>
      </c>
      <c r="C653" s="279"/>
      <c r="D653" s="137" t="s">
        <v>7879</v>
      </c>
      <c r="E653" s="126">
        <v>2225</v>
      </c>
      <c r="F653" s="126"/>
      <c r="G653" s="54"/>
      <c r="H653" s="54"/>
      <c r="I653" s="54"/>
      <c r="J653" s="54"/>
      <c r="K653" s="294"/>
      <c r="L653" s="258"/>
      <c r="M653" s="88"/>
      <c r="N653" s="45" t="s">
        <v>5824</v>
      </c>
    </row>
    <row r="654" spans="1:14" ht="63.75" x14ac:dyDescent="0.25">
      <c r="A654" s="258"/>
      <c r="B654" s="279" t="s">
        <v>5762</v>
      </c>
      <c r="C654" s="279"/>
      <c r="D654" s="137" t="s">
        <v>7879</v>
      </c>
      <c r="E654" s="126">
        <v>14250</v>
      </c>
      <c r="F654" s="126"/>
      <c r="G654" s="54"/>
      <c r="H654" s="54"/>
      <c r="I654" s="54"/>
      <c r="J654" s="54"/>
      <c r="K654" s="294"/>
      <c r="L654" s="258"/>
      <c r="M654" s="88"/>
      <c r="N654" s="45" t="s">
        <v>5824</v>
      </c>
    </row>
    <row r="655" spans="1:14" ht="63.75" x14ac:dyDescent="0.25">
      <c r="A655" s="258"/>
      <c r="B655" s="279" t="s">
        <v>5763</v>
      </c>
      <c r="C655" s="279"/>
      <c r="D655" s="137" t="s">
        <v>7879</v>
      </c>
      <c r="E655" s="126">
        <v>28540</v>
      </c>
      <c r="F655" s="126"/>
      <c r="G655" s="54"/>
      <c r="H655" s="54"/>
      <c r="I655" s="54"/>
      <c r="J655" s="54"/>
      <c r="K655" s="294"/>
      <c r="L655" s="258"/>
      <c r="M655" s="88"/>
      <c r="N655" s="45" t="s">
        <v>5824</v>
      </c>
    </row>
    <row r="656" spans="1:14" ht="63.75" x14ac:dyDescent="0.25">
      <c r="A656" s="258"/>
      <c r="B656" s="279" t="s">
        <v>5764</v>
      </c>
      <c r="C656" s="279"/>
      <c r="D656" s="137" t="s">
        <v>7879</v>
      </c>
      <c r="E656" s="126">
        <v>174315</v>
      </c>
      <c r="F656" s="126"/>
      <c r="G656" s="54"/>
      <c r="H656" s="54"/>
      <c r="I656" s="54"/>
      <c r="J656" s="54"/>
      <c r="K656" s="294"/>
      <c r="L656" s="258"/>
      <c r="M656" s="88"/>
      <c r="N656" s="45" t="s">
        <v>5824</v>
      </c>
    </row>
    <row r="657" spans="1:14" ht="63.75" x14ac:dyDescent="0.25">
      <c r="A657" s="258"/>
      <c r="B657" s="279" t="s">
        <v>5765</v>
      </c>
      <c r="C657" s="279"/>
      <c r="D657" s="137" t="s">
        <v>7879</v>
      </c>
      <c r="E657" s="126">
        <v>100684</v>
      </c>
      <c r="F657" s="126"/>
      <c r="G657" s="54"/>
      <c r="H657" s="54"/>
      <c r="I657" s="54"/>
      <c r="J657" s="54"/>
      <c r="K657" s="294"/>
      <c r="L657" s="258"/>
      <c r="M657" s="88"/>
      <c r="N657" s="45" t="s">
        <v>5824</v>
      </c>
    </row>
    <row r="658" spans="1:14" ht="63.75" x14ac:dyDescent="0.25">
      <c r="A658" s="258"/>
      <c r="B658" s="279" t="s">
        <v>5766</v>
      </c>
      <c r="C658" s="279"/>
      <c r="D658" s="137" t="s">
        <v>7879</v>
      </c>
      <c r="E658" s="126">
        <v>281078</v>
      </c>
      <c r="F658" s="126"/>
      <c r="G658" s="54"/>
      <c r="H658" s="54"/>
      <c r="I658" s="54"/>
      <c r="J658" s="54"/>
      <c r="K658" s="294"/>
      <c r="L658" s="258"/>
      <c r="M658" s="88"/>
      <c r="N658" s="45" t="s">
        <v>5824</v>
      </c>
    </row>
    <row r="659" spans="1:14" ht="63.75" x14ac:dyDescent="0.25">
      <c r="A659" s="258"/>
      <c r="B659" s="279" t="s">
        <v>5767</v>
      </c>
      <c r="C659" s="279"/>
      <c r="D659" s="137" t="s">
        <v>7879</v>
      </c>
      <c r="E659" s="126">
        <v>27460</v>
      </c>
      <c r="F659" s="126"/>
      <c r="G659" s="54"/>
      <c r="H659" s="54"/>
      <c r="I659" s="54"/>
      <c r="J659" s="54"/>
      <c r="K659" s="294"/>
      <c r="L659" s="258"/>
      <c r="M659" s="88"/>
      <c r="N659" s="45" t="s">
        <v>5824</v>
      </c>
    </row>
    <row r="660" spans="1:14" ht="63.75" x14ac:dyDescent="0.25">
      <c r="A660" s="258"/>
      <c r="B660" s="279" t="s">
        <v>5768</v>
      </c>
      <c r="C660" s="279"/>
      <c r="D660" s="137" t="s">
        <v>7879</v>
      </c>
      <c r="E660" s="126">
        <v>8760</v>
      </c>
      <c r="F660" s="126"/>
      <c r="G660" s="54"/>
      <c r="H660" s="54"/>
      <c r="I660" s="54"/>
      <c r="J660" s="54"/>
      <c r="K660" s="294"/>
      <c r="L660" s="258"/>
      <c r="M660" s="88"/>
      <c r="N660" s="45" t="s">
        <v>5824</v>
      </c>
    </row>
    <row r="661" spans="1:14" ht="63.75" x14ac:dyDescent="0.25">
      <c r="A661" s="258"/>
      <c r="B661" s="279" t="s">
        <v>5768</v>
      </c>
      <c r="C661" s="279"/>
      <c r="D661" s="137" t="s">
        <v>7879</v>
      </c>
      <c r="E661" s="126">
        <v>8760</v>
      </c>
      <c r="F661" s="126"/>
      <c r="G661" s="54"/>
      <c r="H661" s="54"/>
      <c r="I661" s="54"/>
      <c r="J661" s="54"/>
      <c r="K661" s="294"/>
      <c r="L661" s="258"/>
      <c r="M661" s="88"/>
      <c r="N661" s="45" t="s">
        <v>5824</v>
      </c>
    </row>
    <row r="662" spans="1:14" ht="63.75" x14ac:dyDescent="0.25">
      <c r="A662" s="258"/>
      <c r="B662" s="279" t="s">
        <v>5768</v>
      </c>
      <c r="C662" s="279"/>
      <c r="D662" s="137" t="s">
        <v>7879</v>
      </c>
      <c r="E662" s="126">
        <v>8760</v>
      </c>
      <c r="F662" s="126"/>
      <c r="G662" s="54"/>
      <c r="H662" s="54"/>
      <c r="I662" s="54"/>
      <c r="J662" s="54"/>
      <c r="K662" s="294"/>
      <c r="L662" s="258"/>
      <c r="M662" s="88"/>
      <c r="N662" s="45" t="s">
        <v>5824</v>
      </c>
    </row>
    <row r="663" spans="1:14" ht="63.75" x14ac:dyDescent="0.25">
      <c r="A663" s="258"/>
      <c r="B663" s="279" t="s">
        <v>5768</v>
      </c>
      <c r="C663" s="279"/>
      <c r="D663" s="137" t="s">
        <v>7879</v>
      </c>
      <c r="E663" s="126">
        <v>8760</v>
      </c>
      <c r="F663" s="126"/>
      <c r="G663" s="54"/>
      <c r="H663" s="54"/>
      <c r="I663" s="54"/>
      <c r="J663" s="54"/>
      <c r="K663" s="294"/>
      <c r="L663" s="258"/>
      <c r="M663" s="88"/>
      <c r="N663" s="45" t="s">
        <v>5824</v>
      </c>
    </row>
    <row r="664" spans="1:14" ht="63.75" x14ac:dyDescent="0.25">
      <c r="A664" s="258"/>
      <c r="B664" s="279" t="s">
        <v>5768</v>
      </c>
      <c r="C664" s="279"/>
      <c r="D664" s="137" t="s">
        <v>7879</v>
      </c>
      <c r="E664" s="126">
        <v>8760</v>
      </c>
      <c r="F664" s="126"/>
      <c r="G664" s="54"/>
      <c r="H664" s="54"/>
      <c r="I664" s="54"/>
      <c r="J664" s="54"/>
      <c r="K664" s="294"/>
      <c r="L664" s="258"/>
      <c r="M664" s="88"/>
      <c r="N664" s="45" t="s">
        <v>5824</v>
      </c>
    </row>
    <row r="665" spans="1:14" ht="63.75" x14ac:dyDescent="0.25">
      <c r="A665" s="258"/>
      <c r="B665" s="279" t="s">
        <v>5768</v>
      </c>
      <c r="C665" s="279"/>
      <c r="D665" s="137" t="s">
        <v>7879</v>
      </c>
      <c r="E665" s="126">
        <v>8760</v>
      </c>
      <c r="F665" s="126"/>
      <c r="G665" s="54"/>
      <c r="H665" s="54"/>
      <c r="I665" s="54"/>
      <c r="J665" s="54"/>
      <c r="K665" s="294"/>
      <c r="L665" s="258"/>
      <c r="M665" s="88"/>
      <c r="N665" s="45" t="s">
        <v>5824</v>
      </c>
    </row>
    <row r="666" spans="1:14" ht="63.75" x14ac:dyDescent="0.25">
      <c r="A666" s="258"/>
      <c r="B666" s="279" t="s">
        <v>5768</v>
      </c>
      <c r="C666" s="279"/>
      <c r="D666" s="137" t="s">
        <v>7879</v>
      </c>
      <c r="E666" s="126">
        <v>8760</v>
      </c>
      <c r="F666" s="126"/>
      <c r="G666" s="54"/>
      <c r="H666" s="54"/>
      <c r="I666" s="54"/>
      <c r="J666" s="54"/>
      <c r="K666" s="294"/>
      <c r="L666" s="258"/>
      <c r="M666" s="88"/>
      <c r="N666" s="45" t="s">
        <v>5824</v>
      </c>
    </row>
    <row r="667" spans="1:14" ht="63.75" x14ac:dyDescent="0.25">
      <c r="A667" s="258"/>
      <c r="B667" s="279" t="s">
        <v>5768</v>
      </c>
      <c r="C667" s="279"/>
      <c r="D667" s="137" t="s">
        <v>7879</v>
      </c>
      <c r="E667" s="126">
        <v>8760</v>
      </c>
      <c r="F667" s="126"/>
      <c r="G667" s="54"/>
      <c r="H667" s="54"/>
      <c r="I667" s="54"/>
      <c r="J667" s="54"/>
      <c r="K667" s="294"/>
      <c r="L667" s="258"/>
      <c r="M667" s="88"/>
      <c r="N667" s="45" t="s">
        <v>5824</v>
      </c>
    </row>
    <row r="668" spans="1:14" ht="63.75" x14ac:dyDescent="0.25">
      <c r="A668" s="258"/>
      <c r="B668" s="279" t="s">
        <v>5768</v>
      </c>
      <c r="C668" s="279"/>
      <c r="D668" s="137" t="s">
        <v>7879</v>
      </c>
      <c r="E668" s="126">
        <v>8760</v>
      </c>
      <c r="F668" s="126"/>
      <c r="G668" s="54"/>
      <c r="H668" s="54"/>
      <c r="I668" s="54"/>
      <c r="J668" s="54"/>
      <c r="K668" s="294"/>
      <c r="L668" s="258"/>
      <c r="M668" s="88"/>
      <c r="N668" s="45" t="s">
        <v>5824</v>
      </c>
    </row>
    <row r="669" spans="1:14" ht="63.75" x14ac:dyDescent="0.25">
      <c r="A669" s="258"/>
      <c r="B669" s="279" t="s">
        <v>5768</v>
      </c>
      <c r="C669" s="279"/>
      <c r="D669" s="137" t="s">
        <v>7879</v>
      </c>
      <c r="E669" s="126">
        <v>8760</v>
      </c>
      <c r="F669" s="126"/>
      <c r="G669" s="54"/>
      <c r="H669" s="54"/>
      <c r="I669" s="54"/>
      <c r="J669" s="54"/>
      <c r="K669" s="294"/>
      <c r="L669" s="258"/>
      <c r="M669" s="88"/>
      <c r="N669" s="45" t="s">
        <v>5824</v>
      </c>
    </row>
    <row r="670" spans="1:14" ht="63.75" x14ac:dyDescent="0.25">
      <c r="A670" s="258"/>
      <c r="B670" s="279" t="s">
        <v>5768</v>
      </c>
      <c r="C670" s="279"/>
      <c r="D670" s="137" t="s">
        <v>7879</v>
      </c>
      <c r="E670" s="126">
        <v>8760</v>
      </c>
      <c r="F670" s="126"/>
      <c r="G670" s="54"/>
      <c r="H670" s="54"/>
      <c r="I670" s="54"/>
      <c r="J670" s="54"/>
      <c r="K670" s="294"/>
      <c r="L670" s="258"/>
      <c r="M670" s="88"/>
      <c r="N670" s="45" t="s">
        <v>5824</v>
      </c>
    </row>
    <row r="671" spans="1:14" ht="63.75" x14ac:dyDescent="0.25">
      <c r="A671" s="258"/>
      <c r="B671" s="279" t="s">
        <v>5768</v>
      </c>
      <c r="C671" s="279"/>
      <c r="D671" s="137" t="s">
        <v>7879</v>
      </c>
      <c r="E671" s="126">
        <v>8760</v>
      </c>
      <c r="F671" s="126"/>
      <c r="G671" s="54"/>
      <c r="H671" s="54"/>
      <c r="I671" s="54"/>
      <c r="J671" s="54"/>
      <c r="K671" s="294"/>
      <c r="L671" s="258"/>
      <c r="M671" s="88"/>
      <c r="N671" s="45" t="s">
        <v>5824</v>
      </c>
    </row>
    <row r="672" spans="1:14" ht="63.75" x14ac:dyDescent="0.25">
      <c r="A672" s="258"/>
      <c r="B672" s="279" t="s">
        <v>5769</v>
      </c>
      <c r="C672" s="279"/>
      <c r="D672" s="137" t="s">
        <v>7879</v>
      </c>
      <c r="E672" s="126">
        <v>6570</v>
      </c>
      <c r="F672" s="126"/>
      <c r="G672" s="54"/>
      <c r="H672" s="54"/>
      <c r="I672" s="54"/>
      <c r="J672" s="54"/>
      <c r="K672" s="294"/>
      <c r="L672" s="258"/>
      <c r="M672" s="88"/>
      <c r="N672" s="45" t="s">
        <v>5824</v>
      </c>
    </row>
    <row r="673" spans="1:14" ht="63.75" x14ac:dyDescent="0.25">
      <c r="A673" s="258"/>
      <c r="B673" s="279" t="s">
        <v>5769</v>
      </c>
      <c r="C673" s="279"/>
      <c r="D673" s="137" t="s">
        <v>7879</v>
      </c>
      <c r="E673" s="126">
        <v>6570</v>
      </c>
      <c r="F673" s="126"/>
      <c r="G673" s="54"/>
      <c r="H673" s="54"/>
      <c r="I673" s="54"/>
      <c r="J673" s="54"/>
      <c r="K673" s="294"/>
      <c r="L673" s="258"/>
      <c r="M673" s="88"/>
      <c r="N673" s="45" t="s">
        <v>5824</v>
      </c>
    </row>
    <row r="674" spans="1:14" ht="63.75" x14ac:dyDescent="0.25">
      <c r="A674" s="258"/>
      <c r="B674" s="279" t="s">
        <v>5769</v>
      </c>
      <c r="C674" s="279"/>
      <c r="D674" s="137" t="s">
        <v>7879</v>
      </c>
      <c r="E674" s="126">
        <v>6570</v>
      </c>
      <c r="F674" s="126"/>
      <c r="G674" s="54"/>
      <c r="H674" s="54"/>
      <c r="I674" s="54"/>
      <c r="J674" s="54"/>
      <c r="K674" s="294"/>
      <c r="L674" s="258"/>
      <c r="M674" s="88"/>
      <c r="N674" s="45" t="s">
        <v>5824</v>
      </c>
    </row>
    <row r="675" spans="1:14" ht="63.75" x14ac:dyDescent="0.25">
      <c r="A675" s="258"/>
      <c r="B675" s="279" t="s">
        <v>5769</v>
      </c>
      <c r="C675" s="279"/>
      <c r="D675" s="137" t="s">
        <v>7879</v>
      </c>
      <c r="E675" s="126">
        <v>6570</v>
      </c>
      <c r="F675" s="126"/>
      <c r="G675" s="54"/>
      <c r="H675" s="54"/>
      <c r="I675" s="54"/>
      <c r="J675" s="54"/>
      <c r="K675" s="294"/>
      <c r="L675" s="258"/>
      <c r="M675" s="88"/>
      <c r="N675" s="45" t="s">
        <v>5824</v>
      </c>
    </row>
    <row r="676" spans="1:14" ht="63.75" x14ac:dyDescent="0.25">
      <c r="A676" s="258"/>
      <c r="B676" s="279" t="s">
        <v>5769</v>
      </c>
      <c r="C676" s="279"/>
      <c r="D676" s="137" t="s">
        <v>7879</v>
      </c>
      <c r="E676" s="126">
        <v>6570</v>
      </c>
      <c r="F676" s="126"/>
      <c r="G676" s="54"/>
      <c r="H676" s="54"/>
      <c r="I676" s="54"/>
      <c r="J676" s="54"/>
      <c r="K676" s="294"/>
      <c r="L676" s="258"/>
      <c r="M676" s="88"/>
      <c r="N676" s="45" t="s">
        <v>5824</v>
      </c>
    </row>
    <row r="677" spans="1:14" ht="63.75" x14ac:dyDescent="0.25">
      <c r="A677" s="258"/>
      <c r="B677" s="279" t="s">
        <v>5769</v>
      </c>
      <c r="C677" s="279"/>
      <c r="D677" s="137" t="s">
        <v>7879</v>
      </c>
      <c r="E677" s="126">
        <v>6570</v>
      </c>
      <c r="F677" s="126"/>
      <c r="G677" s="54"/>
      <c r="H677" s="54"/>
      <c r="I677" s="54"/>
      <c r="J677" s="54"/>
      <c r="K677" s="294"/>
      <c r="L677" s="258"/>
      <c r="M677" s="88"/>
      <c r="N677" s="45" t="s">
        <v>5824</v>
      </c>
    </row>
    <row r="678" spans="1:14" ht="63.75" x14ac:dyDescent="0.25">
      <c r="A678" s="258"/>
      <c r="B678" s="279" t="s">
        <v>5769</v>
      </c>
      <c r="C678" s="279"/>
      <c r="D678" s="137" t="s">
        <v>7879</v>
      </c>
      <c r="E678" s="126">
        <v>6570</v>
      </c>
      <c r="F678" s="126"/>
      <c r="G678" s="54"/>
      <c r="H678" s="54"/>
      <c r="I678" s="54"/>
      <c r="J678" s="54"/>
      <c r="K678" s="294"/>
      <c r="L678" s="258"/>
      <c r="M678" s="88"/>
      <c r="N678" s="45" t="s">
        <v>5824</v>
      </c>
    </row>
    <row r="679" spans="1:14" ht="63.75" x14ac:dyDescent="0.25">
      <c r="A679" s="258"/>
      <c r="B679" s="279" t="s">
        <v>5769</v>
      </c>
      <c r="C679" s="279"/>
      <c r="D679" s="137" t="s">
        <v>7879</v>
      </c>
      <c r="E679" s="126">
        <v>6570</v>
      </c>
      <c r="F679" s="126"/>
      <c r="G679" s="54"/>
      <c r="H679" s="54"/>
      <c r="I679" s="54"/>
      <c r="J679" s="54"/>
      <c r="K679" s="294"/>
      <c r="L679" s="258"/>
      <c r="M679" s="88"/>
      <c r="N679" s="45" t="s">
        <v>5824</v>
      </c>
    </row>
    <row r="680" spans="1:14" ht="63.75" x14ac:dyDescent="0.25">
      <c r="A680" s="258"/>
      <c r="B680" s="279" t="s">
        <v>5769</v>
      </c>
      <c r="C680" s="279"/>
      <c r="D680" s="137" t="s">
        <v>7879</v>
      </c>
      <c r="E680" s="126">
        <v>6570</v>
      </c>
      <c r="F680" s="126"/>
      <c r="G680" s="54"/>
      <c r="H680" s="54"/>
      <c r="I680" s="54"/>
      <c r="J680" s="54"/>
      <c r="K680" s="294"/>
      <c r="L680" s="258"/>
      <c r="M680" s="88"/>
      <c r="N680" s="45" t="s">
        <v>5824</v>
      </c>
    </row>
    <row r="681" spans="1:14" ht="63.75" x14ac:dyDescent="0.25">
      <c r="A681" s="258"/>
      <c r="B681" s="279" t="s">
        <v>5769</v>
      </c>
      <c r="C681" s="279"/>
      <c r="D681" s="137" t="s">
        <v>7879</v>
      </c>
      <c r="E681" s="126">
        <v>6570</v>
      </c>
      <c r="F681" s="126"/>
      <c r="G681" s="54"/>
      <c r="H681" s="54"/>
      <c r="I681" s="54"/>
      <c r="J681" s="54"/>
      <c r="K681" s="294"/>
      <c r="L681" s="258"/>
      <c r="M681" s="88"/>
      <c r="N681" s="45" t="s">
        <v>5824</v>
      </c>
    </row>
    <row r="682" spans="1:14" ht="63.75" x14ac:dyDescent="0.25">
      <c r="A682" s="258"/>
      <c r="B682" s="279" t="s">
        <v>5769</v>
      </c>
      <c r="C682" s="279"/>
      <c r="D682" s="137" t="s">
        <v>7879</v>
      </c>
      <c r="E682" s="126">
        <v>6570</v>
      </c>
      <c r="F682" s="126"/>
      <c r="G682" s="54"/>
      <c r="H682" s="54"/>
      <c r="I682" s="54"/>
      <c r="J682" s="54"/>
      <c r="K682" s="294"/>
      <c r="L682" s="258"/>
      <c r="M682" s="88"/>
      <c r="N682" s="45" t="s">
        <v>5824</v>
      </c>
    </row>
    <row r="683" spans="1:14" ht="63.75" x14ac:dyDescent="0.25">
      <c r="A683" s="258"/>
      <c r="B683" s="279" t="s">
        <v>5769</v>
      </c>
      <c r="C683" s="279"/>
      <c r="D683" s="137" t="s">
        <v>7879</v>
      </c>
      <c r="E683" s="126">
        <v>6570</v>
      </c>
      <c r="F683" s="126"/>
      <c r="G683" s="54"/>
      <c r="H683" s="54"/>
      <c r="I683" s="54"/>
      <c r="J683" s="54"/>
      <c r="K683" s="294"/>
      <c r="L683" s="258"/>
      <c r="M683" s="88"/>
      <c r="N683" s="45" t="s">
        <v>5824</v>
      </c>
    </row>
    <row r="684" spans="1:14" ht="63.75" x14ac:dyDescent="0.25">
      <c r="A684" s="258"/>
      <c r="B684" s="279" t="s">
        <v>5769</v>
      </c>
      <c r="C684" s="279"/>
      <c r="D684" s="137" t="s">
        <v>7879</v>
      </c>
      <c r="E684" s="126">
        <v>6570</v>
      </c>
      <c r="F684" s="126"/>
      <c r="G684" s="54"/>
      <c r="H684" s="54"/>
      <c r="I684" s="54"/>
      <c r="J684" s="54"/>
      <c r="K684" s="294"/>
      <c r="L684" s="258"/>
      <c r="M684" s="88"/>
      <c r="N684" s="45" t="s">
        <v>5824</v>
      </c>
    </row>
    <row r="685" spans="1:14" ht="63.75" x14ac:dyDescent="0.25">
      <c r="A685" s="258"/>
      <c r="B685" s="279" t="s">
        <v>5769</v>
      </c>
      <c r="C685" s="279"/>
      <c r="D685" s="137" t="s">
        <v>7879</v>
      </c>
      <c r="E685" s="126">
        <v>6570</v>
      </c>
      <c r="F685" s="126"/>
      <c r="G685" s="54"/>
      <c r="H685" s="54"/>
      <c r="I685" s="54"/>
      <c r="J685" s="54"/>
      <c r="K685" s="294"/>
      <c r="L685" s="258"/>
      <c r="M685" s="88"/>
      <c r="N685" s="45" t="s">
        <v>5824</v>
      </c>
    </row>
    <row r="686" spans="1:14" ht="63.75" x14ac:dyDescent="0.25">
      <c r="A686" s="258"/>
      <c r="B686" s="279" t="s">
        <v>5769</v>
      </c>
      <c r="C686" s="279"/>
      <c r="D686" s="137" t="s">
        <v>7879</v>
      </c>
      <c r="E686" s="126">
        <v>6570</v>
      </c>
      <c r="F686" s="126"/>
      <c r="G686" s="54"/>
      <c r="H686" s="54"/>
      <c r="I686" s="54"/>
      <c r="J686" s="54"/>
      <c r="K686" s="294"/>
      <c r="L686" s="258"/>
      <c r="M686" s="88"/>
      <c r="N686" s="45" t="s">
        <v>5824</v>
      </c>
    </row>
    <row r="687" spans="1:14" ht="63.75" x14ac:dyDescent="0.25">
      <c r="A687" s="258"/>
      <c r="B687" s="279" t="s">
        <v>5769</v>
      </c>
      <c r="C687" s="279"/>
      <c r="D687" s="137" t="s">
        <v>7879</v>
      </c>
      <c r="E687" s="126">
        <v>6570</v>
      </c>
      <c r="F687" s="126"/>
      <c r="G687" s="54"/>
      <c r="H687" s="54"/>
      <c r="I687" s="54"/>
      <c r="J687" s="54"/>
      <c r="K687" s="294"/>
      <c r="L687" s="258"/>
      <c r="M687" s="88"/>
      <c r="N687" s="45" t="s">
        <v>5824</v>
      </c>
    </row>
    <row r="688" spans="1:14" ht="63.75" x14ac:dyDescent="0.25">
      <c r="A688" s="258"/>
      <c r="B688" s="279" t="s">
        <v>5769</v>
      </c>
      <c r="C688" s="279"/>
      <c r="D688" s="137" t="s">
        <v>7879</v>
      </c>
      <c r="E688" s="126">
        <v>6570</v>
      </c>
      <c r="F688" s="126"/>
      <c r="G688" s="54"/>
      <c r="H688" s="54"/>
      <c r="I688" s="54"/>
      <c r="J688" s="54"/>
      <c r="K688" s="294"/>
      <c r="L688" s="258"/>
      <c r="M688" s="88"/>
      <c r="N688" s="45" t="s">
        <v>5824</v>
      </c>
    </row>
    <row r="689" spans="1:14" ht="63.75" x14ac:dyDescent="0.25">
      <c r="A689" s="258"/>
      <c r="B689" s="279" t="s">
        <v>5769</v>
      </c>
      <c r="C689" s="279"/>
      <c r="D689" s="137" t="s">
        <v>7879</v>
      </c>
      <c r="E689" s="126">
        <v>6570</v>
      </c>
      <c r="F689" s="126"/>
      <c r="G689" s="54"/>
      <c r="H689" s="54"/>
      <c r="I689" s="54"/>
      <c r="J689" s="54"/>
      <c r="K689" s="294"/>
      <c r="L689" s="258"/>
      <c r="M689" s="88"/>
      <c r="N689" s="45" t="s">
        <v>5824</v>
      </c>
    </row>
    <row r="690" spans="1:14" ht="63.75" x14ac:dyDescent="0.25">
      <c r="A690" s="258"/>
      <c r="B690" s="279" t="s">
        <v>5769</v>
      </c>
      <c r="C690" s="279"/>
      <c r="D690" s="137" t="s">
        <v>7879</v>
      </c>
      <c r="E690" s="126">
        <v>6570</v>
      </c>
      <c r="F690" s="126"/>
      <c r="G690" s="54"/>
      <c r="H690" s="54"/>
      <c r="I690" s="54"/>
      <c r="J690" s="54"/>
      <c r="K690" s="294"/>
      <c r="L690" s="258"/>
      <c r="M690" s="88"/>
      <c r="N690" s="45" t="s">
        <v>5824</v>
      </c>
    </row>
    <row r="691" spans="1:14" ht="63.75" x14ac:dyDescent="0.25">
      <c r="A691" s="258"/>
      <c r="B691" s="279" t="s">
        <v>5769</v>
      </c>
      <c r="C691" s="279"/>
      <c r="D691" s="137" t="s">
        <v>7879</v>
      </c>
      <c r="E691" s="126">
        <v>6570</v>
      </c>
      <c r="F691" s="126"/>
      <c r="G691" s="54"/>
      <c r="H691" s="54"/>
      <c r="I691" s="54"/>
      <c r="J691" s="54"/>
      <c r="K691" s="294"/>
      <c r="L691" s="258"/>
      <c r="M691" s="88"/>
      <c r="N691" s="45" t="s">
        <v>5824</v>
      </c>
    </row>
    <row r="692" spans="1:14" ht="63.75" x14ac:dyDescent="0.25">
      <c r="A692" s="258"/>
      <c r="B692" s="279" t="s">
        <v>5769</v>
      </c>
      <c r="C692" s="279"/>
      <c r="D692" s="137" t="s">
        <v>7879</v>
      </c>
      <c r="E692" s="126">
        <v>6570</v>
      </c>
      <c r="F692" s="126"/>
      <c r="G692" s="54"/>
      <c r="H692" s="54"/>
      <c r="I692" s="54"/>
      <c r="J692" s="54"/>
      <c r="K692" s="294"/>
      <c r="L692" s="258"/>
      <c r="M692" s="88"/>
      <c r="N692" s="45" t="s">
        <v>5824</v>
      </c>
    </row>
    <row r="693" spans="1:14" ht="63.75" x14ac:dyDescent="0.25">
      <c r="A693" s="258"/>
      <c r="B693" s="279" t="s">
        <v>5770</v>
      </c>
      <c r="C693" s="279"/>
      <c r="D693" s="137" t="s">
        <v>7879</v>
      </c>
      <c r="E693" s="126">
        <v>27820</v>
      </c>
      <c r="F693" s="126"/>
      <c r="G693" s="54"/>
      <c r="H693" s="54"/>
      <c r="I693" s="54"/>
      <c r="J693" s="54"/>
      <c r="K693" s="294"/>
      <c r="L693" s="258"/>
      <c r="M693" s="88"/>
      <c r="N693" s="45" t="s">
        <v>5824</v>
      </c>
    </row>
    <row r="694" spans="1:14" ht="63.75" x14ac:dyDescent="0.25">
      <c r="A694" s="258"/>
      <c r="B694" s="149" t="s">
        <v>5771</v>
      </c>
      <c r="C694" s="149"/>
      <c r="D694" s="137" t="s">
        <v>7879</v>
      </c>
      <c r="E694" s="126">
        <v>45185</v>
      </c>
      <c r="F694" s="126"/>
      <c r="G694" s="54"/>
      <c r="H694" s="54"/>
      <c r="I694" s="54"/>
      <c r="J694" s="54"/>
      <c r="K694" s="294"/>
      <c r="L694" s="258"/>
      <c r="M694" s="88"/>
      <c r="N694" s="45" t="s">
        <v>5824</v>
      </c>
    </row>
    <row r="695" spans="1:14" ht="63.75" x14ac:dyDescent="0.25">
      <c r="A695" s="258"/>
      <c r="B695" s="279" t="s">
        <v>5772</v>
      </c>
      <c r="C695" s="279"/>
      <c r="D695" s="137" t="s">
        <v>7879</v>
      </c>
      <c r="E695" s="126">
        <v>29100</v>
      </c>
      <c r="F695" s="126"/>
      <c r="G695" s="54"/>
      <c r="H695" s="54"/>
      <c r="I695" s="54"/>
      <c r="J695" s="54"/>
      <c r="K695" s="294"/>
      <c r="L695" s="258"/>
      <c r="M695" s="88"/>
      <c r="N695" s="45" t="s">
        <v>5824</v>
      </c>
    </row>
    <row r="696" spans="1:14" ht="63.75" x14ac:dyDescent="0.25">
      <c r="A696" s="258"/>
      <c r="B696" s="279" t="s">
        <v>5770</v>
      </c>
      <c r="C696" s="279"/>
      <c r="D696" s="137" t="s">
        <v>7879</v>
      </c>
      <c r="E696" s="126">
        <v>10300</v>
      </c>
      <c r="F696" s="126"/>
      <c r="G696" s="54"/>
      <c r="H696" s="54"/>
      <c r="I696" s="54"/>
      <c r="J696" s="54"/>
      <c r="K696" s="294"/>
      <c r="L696" s="258"/>
      <c r="M696" s="88"/>
      <c r="N696" s="45" t="s">
        <v>5824</v>
      </c>
    </row>
    <row r="697" spans="1:14" ht="63.75" x14ac:dyDescent="0.25">
      <c r="A697" s="258"/>
      <c r="B697" s="279" t="s">
        <v>5770</v>
      </c>
      <c r="C697" s="279"/>
      <c r="D697" s="137" t="s">
        <v>7879</v>
      </c>
      <c r="E697" s="126">
        <v>10300</v>
      </c>
      <c r="F697" s="126"/>
      <c r="G697" s="54"/>
      <c r="H697" s="54"/>
      <c r="I697" s="54"/>
      <c r="J697" s="54"/>
      <c r="K697" s="294"/>
      <c r="L697" s="258"/>
      <c r="M697" s="88"/>
      <c r="N697" s="45" t="s">
        <v>5824</v>
      </c>
    </row>
    <row r="698" spans="1:14" ht="63.75" x14ac:dyDescent="0.25">
      <c r="A698" s="258"/>
      <c r="B698" s="279" t="s">
        <v>5770</v>
      </c>
      <c r="C698" s="279"/>
      <c r="D698" s="137" t="s">
        <v>7879</v>
      </c>
      <c r="E698" s="126">
        <v>10300</v>
      </c>
      <c r="F698" s="126"/>
      <c r="G698" s="54"/>
      <c r="H698" s="54"/>
      <c r="I698" s="54"/>
      <c r="J698" s="54"/>
      <c r="K698" s="294"/>
      <c r="L698" s="258"/>
      <c r="M698" s="88"/>
      <c r="N698" s="45" t="s">
        <v>5824</v>
      </c>
    </row>
    <row r="699" spans="1:14" ht="63.75" x14ac:dyDescent="0.25">
      <c r="A699" s="258"/>
      <c r="B699" s="279" t="s">
        <v>5770</v>
      </c>
      <c r="C699" s="279"/>
      <c r="D699" s="137" t="s">
        <v>7879</v>
      </c>
      <c r="E699" s="126">
        <v>10300</v>
      </c>
      <c r="F699" s="126"/>
      <c r="G699" s="54"/>
      <c r="H699" s="54"/>
      <c r="I699" s="54"/>
      <c r="J699" s="54"/>
      <c r="K699" s="294"/>
      <c r="L699" s="258"/>
      <c r="M699" s="88"/>
      <c r="N699" s="45" t="s">
        <v>5824</v>
      </c>
    </row>
    <row r="700" spans="1:14" ht="63.75" x14ac:dyDescent="0.25">
      <c r="A700" s="258"/>
      <c r="B700" s="279" t="s">
        <v>5770</v>
      </c>
      <c r="C700" s="279"/>
      <c r="D700" s="137" t="s">
        <v>7879</v>
      </c>
      <c r="E700" s="126">
        <v>10300</v>
      </c>
      <c r="F700" s="126"/>
      <c r="G700" s="54"/>
      <c r="H700" s="54"/>
      <c r="I700" s="54"/>
      <c r="J700" s="54"/>
      <c r="K700" s="294"/>
      <c r="L700" s="258"/>
      <c r="M700" s="88"/>
      <c r="N700" s="45" t="s">
        <v>5824</v>
      </c>
    </row>
    <row r="701" spans="1:14" ht="63.75" x14ac:dyDescent="0.25">
      <c r="A701" s="258"/>
      <c r="B701" s="279" t="s">
        <v>5770</v>
      </c>
      <c r="C701" s="279"/>
      <c r="D701" s="137" t="s">
        <v>7879</v>
      </c>
      <c r="E701" s="126">
        <v>10300</v>
      </c>
      <c r="F701" s="126"/>
      <c r="G701" s="54"/>
      <c r="H701" s="54"/>
      <c r="I701" s="54"/>
      <c r="J701" s="54"/>
      <c r="K701" s="294"/>
      <c r="L701" s="258"/>
      <c r="M701" s="88"/>
      <c r="N701" s="45" t="s">
        <v>5824</v>
      </c>
    </row>
    <row r="702" spans="1:14" ht="63.75" x14ac:dyDescent="0.25">
      <c r="A702" s="258"/>
      <c r="B702" s="279" t="s">
        <v>5770</v>
      </c>
      <c r="C702" s="279"/>
      <c r="D702" s="137" t="s">
        <v>7879</v>
      </c>
      <c r="E702" s="126">
        <v>10300</v>
      </c>
      <c r="F702" s="126"/>
      <c r="G702" s="54"/>
      <c r="H702" s="54"/>
      <c r="I702" s="54"/>
      <c r="J702" s="54"/>
      <c r="K702" s="294"/>
      <c r="L702" s="258"/>
      <c r="M702" s="88"/>
      <c r="N702" s="45" t="s">
        <v>5824</v>
      </c>
    </row>
    <row r="703" spans="1:14" ht="63.75" x14ac:dyDescent="0.25">
      <c r="A703" s="258"/>
      <c r="B703" s="279" t="s">
        <v>5770</v>
      </c>
      <c r="C703" s="279"/>
      <c r="D703" s="137" t="s">
        <v>7879</v>
      </c>
      <c r="E703" s="126">
        <v>10300</v>
      </c>
      <c r="F703" s="126"/>
      <c r="G703" s="54"/>
      <c r="H703" s="54"/>
      <c r="I703" s="54"/>
      <c r="J703" s="54"/>
      <c r="K703" s="294"/>
      <c r="L703" s="258"/>
      <c r="M703" s="88"/>
      <c r="N703" s="45" t="s">
        <v>5824</v>
      </c>
    </row>
    <row r="704" spans="1:14" ht="63.75" x14ac:dyDescent="0.25">
      <c r="A704" s="258"/>
      <c r="B704" s="279" t="s">
        <v>5770</v>
      </c>
      <c r="C704" s="279"/>
      <c r="D704" s="137" t="s">
        <v>7879</v>
      </c>
      <c r="E704" s="126">
        <v>10300</v>
      </c>
      <c r="F704" s="126"/>
      <c r="G704" s="54"/>
      <c r="H704" s="54"/>
      <c r="I704" s="54"/>
      <c r="J704" s="54"/>
      <c r="K704" s="294"/>
      <c r="L704" s="258"/>
      <c r="M704" s="88"/>
      <c r="N704" s="45" t="s">
        <v>5824</v>
      </c>
    </row>
    <row r="705" spans="1:14" ht="63.75" x14ac:dyDescent="0.25">
      <c r="A705" s="258"/>
      <c r="B705" s="279" t="s">
        <v>5770</v>
      </c>
      <c r="C705" s="279"/>
      <c r="D705" s="137" t="s">
        <v>7879</v>
      </c>
      <c r="E705" s="126">
        <v>10300</v>
      </c>
      <c r="F705" s="126"/>
      <c r="G705" s="54"/>
      <c r="H705" s="54"/>
      <c r="I705" s="54"/>
      <c r="J705" s="54"/>
      <c r="K705" s="294"/>
      <c r="L705" s="258"/>
      <c r="M705" s="88"/>
      <c r="N705" s="45" t="s">
        <v>5824</v>
      </c>
    </row>
    <row r="706" spans="1:14" ht="63.75" x14ac:dyDescent="0.25">
      <c r="A706" s="258"/>
      <c r="B706" s="279" t="s">
        <v>5770</v>
      </c>
      <c r="C706" s="279"/>
      <c r="D706" s="137" t="s">
        <v>7879</v>
      </c>
      <c r="E706" s="126">
        <v>10300</v>
      </c>
      <c r="F706" s="126"/>
      <c r="G706" s="54"/>
      <c r="H706" s="54"/>
      <c r="I706" s="54"/>
      <c r="J706" s="54"/>
      <c r="K706" s="294"/>
      <c r="L706" s="258"/>
      <c r="M706" s="88"/>
      <c r="N706" s="45" t="s">
        <v>5824</v>
      </c>
    </row>
    <row r="707" spans="1:14" ht="63.75" x14ac:dyDescent="0.25">
      <c r="A707" s="258"/>
      <c r="B707" s="279" t="s">
        <v>5770</v>
      </c>
      <c r="C707" s="279"/>
      <c r="D707" s="137" t="s">
        <v>7879</v>
      </c>
      <c r="E707" s="126">
        <v>5500</v>
      </c>
      <c r="F707" s="126"/>
      <c r="G707" s="54"/>
      <c r="H707" s="54"/>
      <c r="I707" s="54"/>
      <c r="J707" s="54"/>
      <c r="K707" s="294"/>
      <c r="L707" s="258"/>
      <c r="M707" s="88"/>
      <c r="N707" s="45" t="s">
        <v>5824</v>
      </c>
    </row>
    <row r="708" spans="1:14" ht="63.75" x14ac:dyDescent="0.25">
      <c r="A708" s="258"/>
      <c r="B708" s="279" t="s">
        <v>5770</v>
      </c>
      <c r="C708" s="279"/>
      <c r="D708" s="137" t="s">
        <v>7879</v>
      </c>
      <c r="E708" s="126">
        <v>5500</v>
      </c>
      <c r="F708" s="126"/>
      <c r="G708" s="54"/>
      <c r="H708" s="54"/>
      <c r="I708" s="54"/>
      <c r="J708" s="54"/>
      <c r="K708" s="294"/>
      <c r="L708" s="258"/>
      <c r="M708" s="88"/>
      <c r="N708" s="45" t="s">
        <v>5824</v>
      </c>
    </row>
    <row r="709" spans="1:14" ht="63.75" x14ac:dyDescent="0.25">
      <c r="A709" s="258"/>
      <c r="B709" s="279" t="s">
        <v>5770</v>
      </c>
      <c r="C709" s="279"/>
      <c r="D709" s="137" t="s">
        <v>7879</v>
      </c>
      <c r="E709" s="126">
        <v>5500</v>
      </c>
      <c r="F709" s="126"/>
      <c r="G709" s="54"/>
      <c r="H709" s="54"/>
      <c r="I709" s="54"/>
      <c r="J709" s="54"/>
      <c r="K709" s="294"/>
      <c r="L709" s="258"/>
      <c r="M709" s="88"/>
      <c r="N709" s="45" t="s">
        <v>5824</v>
      </c>
    </row>
    <row r="710" spans="1:14" ht="63.75" x14ac:dyDescent="0.25">
      <c r="A710" s="258"/>
      <c r="B710" s="279" t="s">
        <v>5770</v>
      </c>
      <c r="C710" s="279"/>
      <c r="D710" s="137" t="s">
        <v>7879</v>
      </c>
      <c r="E710" s="126">
        <v>5500</v>
      </c>
      <c r="F710" s="126"/>
      <c r="G710" s="54"/>
      <c r="H710" s="54"/>
      <c r="I710" s="54"/>
      <c r="J710" s="54"/>
      <c r="K710" s="294"/>
      <c r="L710" s="258"/>
      <c r="M710" s="88"/>
      <c r="N710" s="45" t="s">
        <v>5824</v>
      </c>
    </row>
    <row r="711" spans="1:14" ht="63.75" x14ac:dyDescent="0.25">
      <c r="A711" s="258"/>
      <c r="B711" s="279" t="s">
        <v>5770</v>
      </c>
      <c r="C711" s="279"/>
      <c r="D711" s="137" t="s">
        <v>7879</v>
      </c>
      <c r="E711" s="126">
        <v>5500</v>
      </c>
      <c r="F711" s="126"/>
      <c r="G711" s="54"/>
      <c r="H711" s="54"/>
      <c r="I711" s="54"/>
      <c r="J711" s="54"/>
      <c r="K711" s="294"/>
      <c r="L711" s="258"/>
      <c r="M711" s="88"/>
      <c r="N711" s="45" t="s">
        <v>5824</v>
      </c>
    </row>
    <row r="712" spans="1:14" ht="63.75" x14ac:dyDescent="0.25">
      <c r="A712" s="258"/>
      <c r="B712" s="279" t="s">
        <v>5770</v>
      </c>
      <c r="C712" s="279"/>
      <c r="D712" s="137" t="s">
        <v>7879</v>
      </c>
      <c r="E712" s="126">
        <v>5500</v>
      </c>
      <c r="F712" s="126"/>
      <c r="G712" s="54"/>
      <c r="H712" s="54"/>
      <c r="I712" s="54"/>
      <c r="J712" s="54"/>
      <c r="K712" s="294"/>
      <c r="L712" s="258"/>
      <c r="M712" s="88"/>
      <c r="N712" s="45" t="s">
        <v>5824</v>
      </c>
    </row>
    <row r="713" spans="1:14" ht="63.75" x14ac:dyDescent="0.25">
      <c r="A713" s="258"/>
      <c r="B713" s="279" t="s">
        <v>5773</v>
      </c>
      <c r="C713" s="279"/>
      <c r="D713" s="137" t="s">
        <v>7879</v>
      </c>
      <c r="E713" s="126">
        <v>13050</v>
      </c>
      <c r="F713" s="126"/>
      <c r="G713" s="54"/>
      <c r="H713" s="54"/>
      <c r="I713" s="54"/>
      <c r="J713" s="54"/>
      <c r="K713" s="294"/>
      <c r="L713" s="258"/>
      <c r="M713" s="88"/>
      <c r="N713" s="45" t="s">
        <v>5824</v>
      </c>
    </row>
    <row r="714" spans="1:14" ht="63.75" x14ac:dyDescent="0.25">
      <c r="A714" s="258"/>
      <c r="B714" s="279" t="s">
        <v>5773</v>
      </c>
      <c r="C714" s="279"/>
      <c r="D714" s="137" t="s">
        <v>7879</v>
      </c>
      <c r="E714" s="126">
        <v>13050</v>
      </c>
      <c r="F714" s="126"/>
      <c r="G714" s="54"/>
      <c r="H714" s="54"/>
      <c r="I714" s="54"/>
      <c r="J714" s="54"/>
      <c r="K714" s="294"/>
      <c r="L714" s="258"/>
      <c r="M714" s="88"/>
      <c r="N714" s="45" t="s">
        <v>5824</v>
      </c>
    </row>
    <row r="715" spans="1:14" ht="63.75" x14ac:dyDescent="0.25">
      <c r="A715" s="258"/>
      <c r="B715" s="279" t="s">
        <v>5773</v>
      </c>
      <c r="C715" s="279"/>
      <c r="D715" s="137" t="s">
        <v>7879</v>
      </c>
      <c r="E715" s="126">
        <v>13050</v>
      </c>
      <c r="F715" s="126"/>
      <c r="G715" s="54"/>
      <c r="H715" s="54"/>
      <c r="I715" s="54"/>
      <c r="J715" s="54"/>
      <c r="K715" s="294"/>
      <c r="L715" s="258"/>
      <c r="M715" s="88"/>
      <c r="N715" s="45" t="s">
        <v>5824</v>
      </c>
    </row>
    <row r="716" spans="1:14" ht="63.75" x14ac:dyDescent="0.25">
      <c r="A716" s="258"/>
      <c r="B716" s="149" t="s">
        <v>5774</v>
      </c>
      <c r="C716" s="149"/>
      <c r="D716" s="137" t="s">
        <v>7879</v>
      </c>
      <c r="E716" s="126">
        <v>295850</v>
      </c>
      <c r="F716" s="126"/>
      <c r="G716" s="54"/>
      <c r="H716" s="54"/>
      <c r="I716" s="54"/>
      <c r="J716" s="54"/>
      <c r="K716" s="294"/>
      <c r="L716" s="258"/>
      <c r="M716" s="88"/>
      <c r="N716" s="45" t="s">
        <v>5824</v>
      </c>
    </row>
    <row r="717" spans="1:14" ht="63.75" x14ac:dyDescent="0.25">
      <c r="A717" s="258"/>
      <c r="B717" s="149" t="s">
        <v>5775</v>
      </c>
      <c r="C717" s="149"/>
      <c r="D717" s="137" t="s">
        <v>7879</v>
      </c>
      <c r="E717" s="126">
        <v>133465</v>
      </c>
      <c r="F717" s="126"/>
      <c r="G717" s="54"/>
      <c r="H717" s="54"/>
      <c r="I717" s="54"/>
      <c r="J717" s="54"/>
      <c r="K717" s="294"/>
      <c r="L717" s="258"/>
      <c r="M717" s="88"/>
      <c r="N717" s="45" t="s">
        <v>5824</v>
      </c>
    </row>
    <row r="718" spans="1:14" ht="63.75" x14ac:dyDescent="0.25">
      <c r="A718" s="258"/>
      <c r="B718" s="129" t="s">
        <v>5776</v>
      </c>
      <c r="C718" s="129"/>
      <c r="D718" s="137" t="s">
        <v>7879</v>
      </c>
      <c r="E718" s="126">
        <v>401390</v>
      </c>
      <c r="F718" s="126"/>
      <c r="G718" s="54"/>
      <c r="H718" s="54"/>
      <c r="I718" s="54"/>
      <c r="J718" s="54"/>
      <c r="K718" s="294"/>
      <c r="L718" s="258"/>
      <c r="M718" s="88"/>
      <c r="N718" s="45" t="s">
        <v>5824</v>
      </c>
    </row>
    <row r="719" spans="1:14" ht="63.75" x14ac:dyDescent="0.25">
      <c r="A719" s="258"/>
      <c r="B719" s="279" t="s">
        <v>5777</v>
      </c>
      <c r="C719" s="279"/>
      <c r="D719" s="137" t="s">
        <v>7879</v>
      </c>
      <c r="E719" s="126">
        <v>301850</v>
      </c>
      <c r="F719" s="126"/>
      <c r="G719" s="54"/>
      <c r="H719" s="54"/>
      <c r="I719" s="54"/>
      <c r="J719" s="54"/>
      <c r="K719" s="294"/>
      <c r="L719" s="258"/>
      <c r="M719" s="88"/>
      <c r="N719" s="45" t="s">
        <v>5824</v>
      </c>
    </row>
    <row r="720" spans="1:14" ht="63.75" x14ac:dyDescent="0.25">
      <c r="A720" s="258"/>
      <c r="B720" s="279" t="s">
        <v>5778</v>
      </c>
      <c r="C720" s="279"/>
      <c r="D720" s="137" t="s">
        <v>7879</v>
      </c>
      <c r="E720" s="126">
        <v>15970</v>
      </c>
      <c r="F720" s="126"/>
      <c r="G720" s="54"/>
      <c r="H720" s="54"/>
      <c r="I720" s="54"/>
      <c r="J720" s="54"/>
      <c r="K720" s="294"/>
      <c r="L720" s="258"/>
      <c r="M720" s="88"/>
      <c r="N720" s="45" t="s">
        <v>5824</v>
      </c>
    </row>
    <row r="721" spans="1:14" ht="63.75" x14ac:dyDescent="0.25">
      <c r="A721" s="258"/>
      <c r="B721" s="279" t="s">
        <v>5779</v>
      </c>
      <c r="C721" s="279"/>
      <c r="D721" s="137" t="s">
        <v>7879</v>
      </c>
      <c r="E721" s="126">
        <v>14820</v>
      </c>
      <c r="F721" s="126"/>
      <c r="G721" s="54"/>
      <c r="H721" s="54"/>
      <c r="I721" s="54"/>
      <c r="J721" s="54"/>
      <c r="K721" s="294"/>
      <c r="L721" s="258"/>
      <c r="M721" s="88"/>
      <c r="N721" s="45" t="s">
        <v>5824</v>
      </c>
    </row>
    <row r="722" spans="1:14" ht="63.75" x14ac:dyDescent="0.25">
      <c r="A722" s="258"/>
      <c r="B722" s="279" t="s">
        <v>5780</v>
      </c>
      <c r="C722" s="279"/>
      <c r="D722" s="137" t="s">
        <v>7879</v>
      </c>
      <c r="E722" s="126">
        <v>3235</v>
      </c>
      <c r="F722" s="126"/>
      <c r="G722" s="54"/>
      <c r="H722" s="54"/>
      <c r="I722" s="54"/>
      <c r="J722" s="54"/>
      <c r="K722" s="294"/>
      <c r="L722" s="258"/>
      <c r="M722" s="88"/>
      <c r="N722" s="45" t="s">
        <v>5824</v>
      </c>
    </row>
    <row r="723" spans="1:14" ht="63.75" x14ac:dyDescent="0.25">
      <c r="A723" s="258"/>
      <c r="B723" s="279" t="s">
        <v>5781</v>
      </c>
      <c r="C723" s="279"/>
      <c r="D723" s="137" t="s">
        <v>7879</v>
      </c>
      <c r="E723" s="126">
        <v>5080</v>
      </c>
      <c r="F723" s="126"/>
      <c r="G723" s="54"/>
      <c r="H723" s="54"/>
      <c r="I723" s="54"/>
      <c r="J723" s="54"/>
      <c r="K723" s="294"/>
      <c r="L723" s="258"/>
      <c r="M723" s="88"/>
      <c r="N723" s="45" t="s">
        <v>5824</v>
      </c>
    </row>
    <row r="724" spans="1:14" ht="63.75" x14ac:dyDescent="0.25">
      <c r="A724" s="258"/>
      <c r="B724" s="279" t="s">
        <v>5781</v>
      </c>
      <c r="C724" s="279"/>
      <c r="D724" s="137" t="s">
        <v>7879</v>
      </c>
      <c r="E724" s="126">
        <v>5080</v>
      </c>
      <c r="F724" s="126"/>
      <c r="G724" s="54"/>
      <c r="H724" s="54"/>
      <c r="I724" s="54"/>
      <c r="J724" s="54"/>
      <c r="K724" s="294"/>
      <c r="L724" s="258"/>
      <c r="M724" s="88"/>
      <c r="N724" s="45" t="s">
        <v>5824</v>
      </c>
    </row>
    <row r="725" spans="1:14" ht="63.75" x14ac:dyDescent="0.25">
      <c r="A725" s="258"/>
      <c r="B725" s="279" t="s">
        <v>5781</v>
      </c>
      <c r="C725" s="279"/>
      <c r="D725" s="137" t="s">
        <v>7879</v>
      </c>
      <c r="E725" s="126">
        <v>5080</v>
      </c>
      <c r="F725" s="126"/>
      <c r="G725" s="54"/>
      <c r="H725" s="54"/>
      <c r="I725" s="54"/>
      <c r="J725" s="54"/>
      <c r="K725" s="294"/>
      <c r="L725" s="258"/>
      <c r="M725" s="88"/>
      <c r="N725" s="45" t="s">
        <v>5824</v>
      </c>
    </row>
    <row r="726" spans="1:14" ht="63.75" x14ac:dyDescent="0.25">
      <c r="A726" s="258"/>
      <c r="B726" s="279" t="s">
        <v>5781</v>
      </c>
      <c r="C726" s="279"/>
      <c r="D726" s="137" t="s">
        <v>7879</v>
      </c>
      <c r="E726" s="126">
        <v>5080</v>
      </c>
      <c r="F726" s="126"/>
      <c r="G726" s="54"/>
      <c r="H726" s="54"/>
      <c r="I726" s="54"/>
      <c r="J726" s="54"/>
      <c r="K726" s="294"/>
      <c r="L726" s="258"/>
      <c r="M726" s="88"/>
      <c r="N726" s="45" t="s">
        <v>5824</v>
      </c>
    </row>
    <row r="727" spans="1:14" ht="63.75" x14ac:dyDescent="0.25">
      <c r="A727" s="258"/>
      <c r="B727" s="279" t="s">
        <v>5781</v>
      </c>
      <c r="C727" s="279"/>
      <c r="D727" s="137" t="s">
        <v>7879</v>
      </c>
      <c r="E727" s="126">
        <v>5080</v>
      </c>
      <c r="F727" s="126"/>
      <c r="G727" s="54"/>
      <c r="H727" s="54"/>
      <c r="I727" s="54"/>
      <c r="J727" s="54"/>
      <c r="K727" s="294"/>
      <c r="L727" s="258"/>
      <c r="M727" s="88"/>
      <c r="N727" s="45" t="s">
        <v>5824</v>
      </c>
    </row>
    <row r="728" spans="1:14" ht="63.75" x14ac:dyDescent="0.25">
      <c r="A728" s="258"/>
      <c r="B728" s="279" t="s">
        <v>5781</v>
      </c>
      <c r="C728" s="279"/>
      <c r="D728" s="137" t="s">
        <v>7879</v>
      </c>
      <c r="E728" s="126">
        <v>5080</v>
      </c>
      <c r="F728" s="126"/>
      <c r="G728" s="54"/>
      <c r="H728" s="54"/>
      <c r="I728" s="54"/>
      <c r="J728" s="54"/>
      <c r="K728" s="294"/>
      <c r="L728" s="258"/>
      <c r="M728" s="88"/>
      <c r="N728" s="45" t="s">
        <v>5824</v>
      </c>
    </row>
    <row r="729" spans="1:14" ht="63.75" x14ac:dyDescent="0.25">
      <c r="A729" s="258"/>
      <c r="B729" s="279" t="s">
        <v>5781</v>
      </c>
      <c r="C729" s="279"/>
      <c r="D729" s="137" t="s">
        <v>7879</v>
      </c>
      <c r="E729" s="126">
        <v>5080</v>
      </c>
      <c r="F729" s="126"/>
      <c r="G729" s="54"/>
      <c r="H729" s="54"/>
      <c r="I729" s="54"/>
      <c r="J729" s="54"/>
      <c r="K729" s="294"/>
      <c r="L729" s="258"/>
      <c r="M729" s="88"/>
      <c r="N729" s="45" t="s">
        <v>5824</v>
      </c>
    </row>
    <row r="730" spans="1:14" ht="63.75" x14ac:dyDescent="0.25">
      <c r="A730" s="258"/>
      <c r="B730" s="279" t="s">
        <v>5781</v>
      </c>
      <c r="C730" s="279"/>
      <c r="D730" s="137" t="s">
        <v>7879</v>
      </c>
      <c r="E730" s="126">
        <v>5080</v>
      </c>
      <c r="F730" s="126"/>
      <c r="G730" s="54"/>
      <c r="H730" s="54"/>
      <c r="I730" s="54"/>
      <c r="J730" s="54"/>
      <c r="K730" s="294"/>
      <c r="L730" s="258"/>
      <c r="M730" s="88"/>
      <c r="N730" s="45" t="s">
        <v>5824</v>
      </c>
    </row>
    <row r="731" spans="1:14" ht="63.75" x14ac:dyDescent="0.25">
      <c r="A731" s="258"/>
      <c r="B731" s="279" t="s">
        <v>5781</v>
      </c>
      <c r="C731" s="279"/>
      <c r="D731" s="137" t="s">
        <v>7879</v>
      </c>
      <c r="E731" s="126">
        <v>5080</v>
      </c>
      <c r="F731" s="126"/>
      <c r="G731" s="54"/>
      <c r="H731" s="54"/>
      <c r="I731" s="54"/>
      <c r="J731" s="54"/>
      <c r="K731" s="294"/>
      <c r="L731" s="258"/>
      <c r="M731" s="88"/>
      <c r="N731" s="45" t="s">
        <v>5824</v>
      </c>
    </row>
    <row r="732" spans="1:14" ht="63.75" x14ac:dyDescent="0.25">
      <c r="A732" s="258"/>
      <c r="B732" s="279" t="s">
        <v>5781</v>
      </c>
      <c r="C732" s="279"/>
      <c r="D732" s="137" t="s">
        <v>7879</v>
      </c>
      <c r="E732" s="126">
        <v>5080</v>
      </c>
      <c r="F732" s="126"/>
      <c r="G732" s="54"/>
      <c r="H732" s="54"/>
      <c r="I732" s="54"/>
      <c r="J732" s="54"/>
      <c r="K732" s="294"/>
      <c r="L732" s="258"/>
      <c r="M732" s="88"/>
      <c r="N732" s="45" t="s">
        <v>5824</v>
      </c>
    </row>
    <row r="733" spans="1:14" ht="63.75" x14ac:dyDescent="0.25">
      <c r="A733" s="258"/>
      <c r="B733" s="279" t="s">
        <v>5781</v>
      </c>
      <c r="C733" s="279"/>
      <c r="D733" s="137" t="s">
        <v>7879</v>
      </c>
      <c r="E733" s="126">
        <v>5080</v>
      </c>
      <c r="F733" s="126"/>
      <c r="G733" s="54"/>
      <c r="H733" s="54"/>
      <c r="I733" s="54"/>
      <c r="J733" s="54"/>
      <c r="K733" s="294"/>
      <c r="L733" s="258"/>
      <c r="M733" s="88"/>
      <c r="N733" s="45" t="s">
        <v>5824</v>
      </c>
    </row>
    <row r="734" spans="1:14" ht="63.75" x14ac:dyDescent="0.25">
      <c r="A734" s="258"/>
      <c r="B734" s="279" t="s">
        <v>5781</v>
      </c>
      <c r="C734" s="279"/>
      <c r="D734" s="137" t="s">
        <v>7879</v>
      </c>
      <c r="E734" s="126">
        <v>5080</v>
      </c>
      <c r="F734" s="126"/>
      <c r="G734" s="54"/>
      <c r="H734" s="54"/>
      <c r="I734" s="54"/>
      <c r="J734" s="54"/>
      <c r="K734" s="294"/>
      <c r="L734" s="258"/>
      <c r="M734" s="88"/>
      <c r="N734" s="45" t="s">
        <v>5824</v>
      </c>
    </row>
    <row r="735" spans="1:14" ht="63.75" x14ac:dyDescent="0.25">
      <c r="A735" s="258"/>
      <c r="B735" s="279" t="s">
        <v>5781</v>
      </c>
      <c r="C735" s="279"/>
      <c r="D735" s="137" t="s">
        <v>7879</v>
      </c>
      <c r="E735" s="126">
        <v>5080</v>
      </c>
      <c r="F735" s="126"/>
      <c r="G735" s="54"/>
      <c r="H735" s="54"/>
      <c r="I735" s="54"/>
      <c r="J735" s="54"/>
      <c r="K735" s="294"/>
      <c r="L735" s="258"/>
      <c r="M735" s="88"/>
      <c r="N735" s="45" t="s">
        <v>5824</v>
      </c>
    </row>
    <row r="736" spans="1:14" ht="63.75" x14ac:dyDescent="0.25">
      <c r="A736" s="258"/>
      <c r="B736" s="279" t="s">
        <v>5781</v>
      </c>
      <c r="C736" s="279"/>
      <c r="D736" s="137" t="s">
        <v>7879</v>
      </c>
      <c r="E736" s="126">
        <v>5080</v>
      </c>
      <c r="F736" s="126"/>
      <c r="G736" s="54"/>
      <c r="H736" s="54"/>
      <c r="I736" s="54"/>
      <c r="J736" s="54"/>
      <c r="K736" s="294"/>
      <c r="L736" s="258"/>
      <c r="M736" s="88"/>
      <c r="N736" s="45" t="s">
        <v>5824</v>
      </c>
    </row>
    <row r="737" spans="1:14" ht="63.75" x14ac:dyDescent="0.25">
      <c r="A737" s="258"/>
      <c r="B737" s="279" t="s">
        <v>5781</v>
      </c>
      <c r="C737" s="279"/>
      <c r="D737" s="137" t="s">
        <v>7879</v>
      </c>
      <c r="E737" s="126">
        <v>5080</v>
      </c>
      <c r="F737" s="126"/>
      <c r="G737" s="54"/>
      <c r="H737" s="54"/>
      <c r="I737" s="54"/>
      <c r="J737" s="54"/>
      <c r="K737" s="294"/>
      <c r="L737" s="258"/>
      <c r="M737" s="88"/>
      <c r="N737" s="45" t="s">
        <v>5824</v>
      </c>
    </row>
    <row r="738" spans="1:14" ht="63.75" x14ac:dyDescent="0.25">
      <c r="A738" s="258"/>
      <c r="B738" s="279" t="s">
        <v>5781</v>
      </c>
      <c r="C738" s="279"/>
      <c r="D738" s="137" t="s">
        <v>7879</v>
      </c>
      <c r="E738" s="126">
        <v>5080</v>
      </c>
      <c r="F738" s="126"/>
      <c r="G738" s="54"/>
      <c r="H738" s="54"/>
      <c r="I738" s="54"/>
      <c r="J738" s="54"/>
      <c r="K738" s="294"/>
      <c r="L738" s="258"/>
      <c r="M738" s="88"/>
      <c r="N738" s="45" t="s">
        <v>5824</v>
      </c>
    </row>
    <row r="739" spans="1:14" ht="63.75" x14ac:dyDescent="0.25">
      <c r="A739" s="258"/>
      <c r="B739" s="279" t="s">
        <v>5781</v>
      </c>
      <c r="C739" s="279"/>
      <c r="D739" s="137" t="s">
        <v>7879</v>
      </c>
      <c r="E739" s="126">
        <v>5080</v>
      </c>
      <c r="F739" s="126"/>
      <c r="G739" s="54"/>
      <c r="H739" s="54"/>
      <c r="I739" s="54"/>
      <c r="J739" s="54"/>
      <c r="K739" s="294"/>
      <c r="L739" s="258"/>
      <c r="M739" s="88"/>
      <c r="N739" s="45" t="s">
        <v>5824</v>
      </c>
    </row>
    <row r="740" spans="1:14" ht="63.75" x14ac:dyDescent="0.25">
      <c r="A740" s="258"/>
      <c r="B740" s="279" t="s">
        <v>5781</v>
      </c>
      <c r="C740" s="279"/>
      <c r="D740" s="137" t="s">
        <v>7879</v>
      </c>
      <c r="E740" s="126">
        <v>5080</v>
      </c>
      <c r="F740" s="126"/>
      <c r="G740" s="54"/>
      <c r="H740" s="54"/>
      <c r="I740" s="54"/>
      <c r="J740" s="54"/>
      <c r="K740" s="294"/>
      <c r="L740" s="258"/>
      <c r="M740" s="88"/>
      <c r="N740" s="45" t="s">
        <v>5824</v>
      </c>
    </row>
    <row r="741" spans="1:14" ht="63.75" x14ac:dyDescent="0.25">
      <c r="A741" s="258"/>
      <c r="B741" s="279" t="s">
        <v>5781</v>
      </c>
      <c r="C741" s="279"/>
      <c r="D741" s="137" t="s">
        <v>7879</v>
      </c>
      <c r="E741" s="126">
        <v>5080</v>
      </c>
      <c r="F741" s="126"/>
      <c r="G741" s="54"/>
      <c r="H741" s="54"/>
      <c r="I741" s="54"/>
      <c r="J741" s="54"/>
      <c r="K741" s="294"/>
      <c r="L741" s="258"/>
      <c r="M741" s="88"/>
      <c r="N741" s="45" t="s">
        <v>5824</v>
      </c>
    </row>
    <row r="742" spans="1:14" ht="63.75" x14ac:dyDescent="0.25">
      <c r="A742" s="258"/>
      <c r="B742" s="279" t="s">
        <v>5781</v>
      </c>
      <c r="C742" s="279"/>
      <c r="D742" s="137" t="s">
        <v>7879</v>
      </c>
      <c r="E742" s="126">
        <v>5080</v>
      </c>
      <c r="F742" s="126"/>
      <c r="G742" s="54"/>
      <c r="H742" s="54"/>
      <c r="I742" s="54"/>
      <c r="J742" s="54"/>
      <c r="K742" s="294"/>
      <c r="L742" s="258"/>
      <c r="M742" s="88"/>
      <c r="N742" s="45" t="s">
        <v>5824</v>
      </c>
    </row>
    <row r="743" spans="1:14" ht="63.75" x14ac:dyDescent="0.25">
      <c r="A743" s="258"/>
      <c r="B743" s="279" t="s">
        <v>5781</v>
      </c>
      <c r="C743" s="279"/>
      <c r="D743" s="137" t="s">
        <v>7879</v>
      </c>
      <c r="E743" s="126">
        <v>5080</v>
      </c>
      <c r="F743" s="126"/>
      <c r="G743" s="54"/>
      <c r="H743" s="54"/>
      <c r="I743" s="54"/>
      <c r="J743" s="54"/>
      <c r="K743" s="294"/>
      <c r="L743" s="258"/>
      <c r="M743" s="88"/>
      <c r="N743" s="45" t="s">
        <v>5824</v>
      </c>
    </row>
    <row r="744" spans="1:14" ht="63.75" x14ac:dyDescent="0.25">
      <c r="A744" s="258"/>
      <c r="B744" s="279" t="s">
        <v>5781</v>
      </c>
      <c r="C744" s="279"/>
      <c r="D744" s="137" t="s">
        <v>7879</v>
      </c>
      <c r="E744" s="126">
        <v>5080</v>
      </c>
      <c r="F744" s="126"/>
      <c r="G744" s="54"/>
      <c r="H744" s="54"/>
      <c r="I744" s="54"/>
      <c r="J744" s="54"/>
      <c r="K744" s="294"/>
      <c r="L744" s="258"/>
      <c r="M744" s="88"/>
      <c r="N744" s="45" t="s">
        <v>5824</v>
      </c>
    </row>
    <row r="745" spans="1:14" ht="63.75" x14ac:dyDescent="0.25">
      <c r="A745" s="258"/>
      <c r="B745" s="279" t="s">
        <v>5782</v>
      </c>
      <c r="C745" s="279"/>
      <c r="D745" s="137" t="s">
        <v>7879</v>
      </c>
      <c r="E745" s="126">
        <v>2165</v>
      </c>
      <c r="F745" s="126"/>
      <c r="G745" s="54"/>
      <c r="H745" s="54"/>
      <c r="I745" s="54"/>
      <c r="J745" s="54"/>
      <c r="K745" s="294"/>
      <c r="L745" s="258"/>
      <c r="M745" s="88"/>
      <c r="N745" s="45" t="s">
        <v>5824</v>
      </c>
    </row>
    <row r="746" spans="1:14" ht="63.75" x14ac:dyDescent="0.25">
      <c r="A746" s="258"/>
      <c r="B746" s="279" t="s">
        <v>5783</v>
      </c>
      <c r="C746" s="279"/>
      <c r="D746" s="137" t="s">
        <v>7879</v>
      </c>
      <c r="E746" s="126">
        <v>1980</v>
      </c>
      <c r="F746" s="126"/>
      <c r="G746" s="54"/>
      <c r="H746" s="54"/>
      <c r="I746" s="54"/>
      <c r="J746" s="54"/>
      <c r="K746" s="294"/>
      <c r="L746" s="258"/>
      <c r="M746" s="88"/>
      <c r="N746" s="45" t="s">
        <v>5824</v>
      </c>
    </row>
    <row r="747" spans="1:14" ht="63.75" x14ac:dyDescent="0.25">
      <c r="A747" s="258"/>
      <c r="B747" s="279" t="s">
        <v>5783</v>
      </c>
      <c r="C747" s="279"/>
      <c r="D747" s="137" t="s">
        <v>7879</v>
      </c>
      <c r="E747" s="126">
        <v>1980</v>
      </c>
      <c r="F747" s="126"/>
      <c r="G747" s="54"/>
      <c r="H747" s="54"/>
      <c r="I747" s="54"/>
      <c r="J747" s="54"/>
      <c r="K747" s="294"/>
      <c r="L747" s="258"/>
      <c r="M747" s="88"/>
      <c r="N747" s="45" t="s">
        <v>5824</v>
      </c>
    </row>
    <row r="748" spans="1:14" ht="63.75" x14ac:dyDescent="0.25">
      <c r="A748" s="258"/>
      <c r="B748" s="279" t="s">
        <v>5783</v>
      </c>
      <c r="C748" s="279"/>
      <c r="D748" s="137" t="s">
        <v>7879</v>
      </c>
      <c r="E748" s="126">
        <v>1980</v>
      </c>
      <c r="F748" s="126"/>
      <c r="G748" s="54"/>
      <c r="H748" s="54"/>
      <c r="I748" s="54"/>
      <c r="J748" s="54"/>
      <c r="K748" s="294"/>
      <c r="L748" s="258"/>
      <c r="M748" s="88"/>
      <c r="N748" s="45" t="s">
        <v>5824</v>
      </c>
    </row>
    <row r="749" spans="1:14" ht="63.75" x14ac:dyDescent="0.25">
      <c r="A749" s="258"/>
      <c r="B749" s="279" t="s">
        <v>5783</v>
      </c>
      <c r="C749" s="279"/>
      <c r="D749" s="137" t="s">
        <v>7879</v>
      </c>
      <c r="E749" s="126">
        <v>1980</v>
      </c>
      <c r="F749" s="126"/>
      <c r="G749" s="54"/>
      <c r="H749" s="54"/>
      <c r="I749" s="54"/>
      <c r="J749" s="54"/>
      <c r="K749" s="294"/>
      <c r="L749" s="258"/>
      <c r="M749" s="88"/>
      <c r="N749" s="45" t="s">
        <v>5824</v>
      </c>
    </row>
    <row r="750" spans="1:14" ht="63.75" x14ac:dyDescent="0.25">
      <c r="A750" s="258"/>
      <c r="B750" s="279" t="s">
        <v>5783</v>
      </c>
      <c r="C750" s="279"/>
      <c r="D750" s="137" t="s">
        <v>7879</v>
      </c>
      <c r="E750" s="126">
        <v>1980</v>
      </c>
      <c r="F750" s="126"/>
      <c r="G750" s="54"/>
      <c r="H750" s="54"/>
      <c r="I750" s="54"/>
      <c r="J750" s="54"/>
      <c r="K750" s="294"/>
      <c r="L750" s="258"/>
      <c r="M750" s="88"/>
      <c r="N750" s="45" t="s">
        <v>5824</v>
      </c>
    </row>
    <row r="751" spans="1:14" ht="63.75" x14ac:dyDescent="0.25">
      <c r="A751" s="258"/>
      <c r="B751" s="279" t="s">
        <v>5783</v>
      </c>
      <c r="C751" s="279"/>
      <c r="D751" s="137" t="s">
        <v>7879</v>
      </c>
      <c r="E751" s="126">
        <v>1980</v>
      </c>
      <c r="F751" s="126"/>
      <c r="G751" s="54"/>
      <c r="H751" s="54"/>
      <c r="I751" s="54"/>
      <c r="J751" s="54"/>
      <c r="K751" s="294"/>
      <c r="L751" s="258"/>
      <c r="M751" s="88"/>
      <c r="N751" s="45" t="s">
        <v>5824</v>
      </c>
    </row>
    <row r="752" spans="1:14" ht="63.75" x14ac:dyDescent="0.25">
      <c r="A752" s="258"/>
      <c r="B752" s="279" t="s">
        <v>5784</v>
      </c>
      <c r="C752" s="279"/>
      <c r="D752" s="137" t="s">
        <v>7879</v>
      </c>
      <c r="E752" s="126">
        <v>1600</v>
      </c>
      <c r="F752" s="126"/>
      <c r="G752" s="54"/>
      <c r="H752" s="54"/>
      <c r="I752" s="54"/>
      <c r="J752" s="54"/>
      <c r="K752" s="294"/>
      <c r="L752" s="258"/>
      <c r="M752" s="88"/>
      <c r="N752" s="45" t="s">
        <v>5824</v>
      </c>
    </row>
    <row r="753" spans="1:14" ht="63.75" x14ac:dyDescent="0.25">
      <c r="A753" s="258"/>
      <c r="B753" s="279" t="s">
        <v>5785</v>
      </c>
      <c r="C753" s="279"/>
      <c r="D753" s="137" t="s">
        <v>7879</v>
      </c>
      <c r="E753" s="126">
        <v>16380</v>
      </c>
      <c r="F753" s="126"/>
      <c r="G753" s="54"/>
      <c r="H753" s="54"/>
      <c r="I753" s="54"/>
      <c r="J753" s="54"/>
      <c r="K753" s="294"/>
      <c r="L753" s="258"/>
      <c r="M753" s="88"/>
      <c r="N753" s="45" t="s">
        <v>5824</v>
      </c>
    </row>
    <row r="754" spans="1:14" ht="63.75" x14ac:dyDescent="0.25">
      <c r="A754" s="258"/>
      <c r="B754" s="279" t="s">
        <v>5786</v>
      </c>
      <c r="C754" s="279"/>
      <c r="D754" s="137" t="s">
        <v>7879</v>
      </c>
      <c r="E754" s="126">
        <v>5590</v>
      </c>
      <c r="F754" s="126"/>
      <c r="G754" s="54"/>
      <c r="H754" s="54"/>
      <c r="I754" s="54"/>
      <c r="J754" s="54"/>
      <c r="K754" s="294"/>
      <c r="L754" s="258"/>
      <c r="M754" s="88"/>
      <c r="N754" s="45" t="s">
        <v>5824</v>
      </c>
    </row>
    <row r="755" spans="1:14" ht="63.75" x14ac:dyDescent="0.25">
      <c r="A755" s="258"/>
      <c r="B755" s="279" t="s">
        <v>5787</v>
      </c>
      <c r="C755" s="279"/>
      <c r="D755" s="137" t="s">
        <v>7879</v>
      </c>
      <c r="E755" s="126">
        <v>23250</v>
      </c>
      <c r="F755" s="126"/>
      <c r="G755" s="54"/>
      <c r="H755" s="54"/>
      <c r="I755" s="54"/>
      <c r="J755" s="54"/>
      <c r="K755" s="294"/>
      <c r="L755" s="258"/>
      <c r="M755" s="88"/>
      <c r="N755" s="45" t="s">
        <v>5824</v>
      </c>
    </row>
    <row r="756" spans="1:14" ht="63.75" x14ac:dyDescent="0.25">
      <c r="A756" s="258"/>
      <c r="B756" s="279" t="s">
        <v>5787</v>
      </c>
      <c r="C756" s="279"/>
      <c r="D756" s="137" t="s">
        <v>7879</v>
      </c>
      <c r="E756" s="126">
        <v>23250</v>
      </c>
      <c r="F756" s="126"/>
      <c r="G756" s="54"/>
      <c r="H756" s="54"/>
      <c r="I756" s="54"/>
      <c r="J756" s="54"/>
      <c r="K756" s="294"/>
      <c r="L756" s="258"/>
      <c r="M756" s="88"/>
      <c r="N756" s="45" t="s">
        <v>5824</v>
      </c>
    </row>
    <row r="757" spans="1:14" ht="63.75" x14ac:dyDescent="0.25">
      <c r="A757" s="258"/>
      <c r="B757" s="279" t="s">
        <v>5788</v>
      </c>
      <c r="C757" s="279"/>
      <c r="D757" s="137" t="s">
        <v>7879</v>
      </c>
      <c r="E757" s="126">
        <v>56260</v>
      </c>
      <c r="F757" s="126"/>
      <c r="G757" s="54"/>
      <c r="H757" s="54"/>
      <c r="I757" s="54"/>
      <c r="J757" s="54"/>
      <c r="K757" s="294"/>
      <c r="L757" s="258"/>
      <c r="M757" s="88"/>
      <c r="N757" s="45" t="s">
        <v>5824</v>
      </c>
    </row>
    <row r="758" spans="1:14" ht="63.75" x14ac:dyDescent="0.25">
      <c r="A758" s="258"/>
      <c r="B758" s="279" t="s">
        <v>5789</v>
      </c>
      <c r="C758" s="279"/>
      <c r="D758" s="137" t="s">
        <v>7879</v>
      </c>
      <c r="E758" s="126">
        <v>89423</v>
      </c>
      <c r="F758" s="126"/>
      <c r="G758" s="54"/>
      <c r="H758" s="54"/>
      <c r="I758" s="54"/>
      <c r="J758" s="54"/>
      <c r="K758" s="294"/>
      <c r="L758" s="258"/>
      <c r="M758" s="88"/>
      <c r="N758" s="45" t="s">
        <v>5824</v>
      </c>
    </row>
    <row r="759" spans="1:14" ht="63.75" x14ac:dyDescent="0.25">
      <c r="A759" s="258"/>
      <c r="B759" s="279" t="s">
        <v>5790</v>
      </c>
      <c r="C759" s="279"/>
      <c r="D759" s="137" t="s">
        <v>7879</v>
      </c>
      <c r="E759" s="126">
        <v>8155</v>
      </c>
      <c r="F759" s="126"/>
      <c r="G759" s="54"/>
      <c r="H759" s="54"/>
      <c r="I759" s="54"/>
      <c r="J759" s="54"/>
      <c r="K759" s="294"/>
      <c r="L759" s="258"/>
      <c r="M759" s="88"/>
      <c r="N759" s="45" t="s">
        <v>5824</v>
      </c>
    </row>
    <row r="760" spans="1:14" ht="63.75" x14ac:dyDescent="0.25">
      <c r="A760" s="258"/>
      <c r="B760" s="279" t="s">
        <v>5791</v>
      </c>
      <c r="C760" s="279"/>
      <c r="D760" s="137" t="s">
        <v>7879</v>
      </c>
      <c r="E760" s="126">
        <v>9530</v>
      </c>
      <c r="F760" s="126"/>
      <c r="G760" s="54"/>
      <c r="H760" s="54"/>
      <c r="I760" s="54"/>
      <c r="J760" s="54"/>
      <c r="K760" s="294"/>
      <c r="L760" s="258"/>
      <c r="M760" s="88"/>
      <c r="N760" s="45" t="s">
        <v>5824</v>
      </c>
    </row>
    <row r="761" spans="1:14" ht="63.75" x14ac:dyDescent="0.25">
      <c r="A761" s="258"/>
      <c r="B761" s="279" t="s">
        <v>5792</v>
      </c>
      <c r="C761" s="279"/>
      <c r="D761" s="137" t="s">
        <v>7879</v>
      </c>
      <c r="E761" s="126">
        <v>3145</v>
      </c>
      <c r="F761" s="126"/>
      <c r="G761" s="54"/>
      <c r="H761" s="54"/>
      <c r="I761" s="54"/>
      <c r="J761" s="54"/>
      <c r="K761" s="294"/>
      <c r="L761" s="258"/>
      <c r="M761" s="88"/>
      <c r="N761" s="45" t="s">
        <v>5824</v>
      </c>
    </row>
    <row r="762" spans="1:14" ht="63.75" x14ac:dyDescent="0.25">
      <c r="A762" s="258"/>
      <c r="B762" s="279" t="s">
        <v>5792</v>
      </c>
      <c r="C762" s="279"/>
      <c r="D762" s="137" t="s">
        <v>7879</v>
      </c>
      <c r="E762" s="126">
        <v>3145</v>
      </c>
      <c r="F762" s="126"/>
      <c r="G762" s="54"/>
      <c r="H762" s="54"/>
      <c r="I762" s="54"/>
      <c r="J762" s="54"/>
      <c r="K762" s="294"/>
      <c r="L762" s="258"/>
      <c r="M762" s="88"/>
      <c r="N762" s="45" t="s">
        <v>5824</v>
      </c>
    </row>
    <row r="763" spans="1:14" ht="63.75" x14ac:dyDescent="0.25">
      <c r="A763" s="258"/>
      <c r="B763" s="279" t="s">
        <v>5792</v>
      </c>
      <c r="C763" s="279"/>
      <c r="D763" s="137" t="s">
        <v>7879</v>
      </c>
      <c r="E763" s="126">
        <v>3145</v>
      </c>
      <c r="F763" s="126"/>
      <c r="G763" s="54"/>
      <c r="H763" s="54"/>
      <c r="I763" s="54"/>
      <c r="J763" s="54"/>
      <c r="K763" s="294"/>
      <c r="L763" s="258"/>
      <c r="M763" s="88"/>
      <c r="N763" s="45" t="s">
        <v>5824</v>
      </c>
    </row>
    <row r="764" spans="1:14" ht="63.75" x14ac:dyDescent="0.25">
      <c r="A764" s="258"/>
      <c r="B764" s="279" t="s">
        <v>5792</v>
      </c>
      <c r="C764" s="279"/>
      <c r="D764" s="137" t="s">
        <v>7879</v>
      </c>
      <c r="E764" s="126">
        <v>3145</v>
      </c>
      <c r="F764" s="126"/>
      <c r="G764" s="54"/>
      <c r="H764" s="54"/>
      <c r="I764" s="54"/>
      <c r="J764" s="54"/>
      <c r="K764" s="294"/>
      <c r="L764" s="258"/>
      <c r="M764" s="88"/>
      <c r="N764" s="45" t="s">
        <v>5824</v>
      </c>
    </row>
    <row r="765" spans="1:14" ht="63.75" x14ac:dyDescent="0.25">
      <c r="A765" s="258"/>
      <c r="B765" s="279" t="s">
        <v>5792</v>
      </c>
      <c r="C765" s="279"/>
      <c r="D765" s="137" t="s">
        <v>7879</v>
      </c>
      <c r="E765" s="126">
        <v>3145</v>
      </c>
      <c r="F765" s="126"/>
      <c r="G765" s="54"/>
      <c r="H765" s="54"/>
      <c r="I765" s="54"/>
      <c r="J765" s="54"/>
      <c r="K765" s="294"/>
      <c r="L765" s="258"/>
      <c r="M765" s="88"/>
      <c r="N765" s="45" t="s">
        <v>5824</v>
      </c>
    </row>
    <row r="766" spans="1:14" ht="63.75" x14ac:dyDescent="0.25">
      <c r="A766" s="258"/>
      <c r="B766" s="279" t="s">
        <v>5792</v>
      </c>
      <c r="C766" s="279"/>
      <c r="D766" s="137" t="s">
        <v>7879</v>
      </c>
      <c r="E766" s="126">
        <v>3145</v>
      </c>
      <c r="F766" s="126"/>
      <c r="G766" s="54"/>
      <c r="H766" s="54"/>
      <c r="I766" s="54"/>
      <c r="J766" s="54"/>
      <c r="K766" s="294"/>
      <c r="L766" s="258"/>
      <c r="M766" s="88"/>
      <c r="N766" s="45" t="s">
        <v>5824</v>
      </c>
    </row>
    <row r="767" spans="1:14" ht="63.75" x14ac:dyDescent="0.25">
      <c r="A767" s="258"/>
      <c r="B767" s="279" t="s">
        <v>5792</v>
      </c>
      <c r="C767" s="279"/>
      <c r="D767" s="137" t="s">
        <v>7879</v>
      </c>
      <c r="E767" s="126">
        <v>3145</v>
      </c>
      <c r="F767" s="126"/>
      <c r="G767" s="54"/>
      <c r="H767" s="54"/>
      <c r="I767" s="54"/>
      <c r="J767" s="54"/>
      <c r="K767" s="294"/>
      <c r="L767" s="258"/>
      <c r="M767" s="88"/>
      <c r="N767" s="45" t="s">
        <v>5824</v>
      </c>
    </row>
    <row r="768" spans="1:14" ht="63.75" x14ac:dyDescent="0.25">
      <c r="A768" s="258"/>
      <c r="B768" s="279" t="s">
        <v>5792</v>
      </c>
      <c r="C768" s="279"/>
      <c r="D768" s="137" t="s">
        <v>7879</v>
      </c>
      <c r="E768" s="126">
        <v>3145</v>
      </c>
      <c r="F768" s="126"/>
      <c r="G768" s="54"/>
      <c r="H768" s="54"/>
      <c r="I768" s="54"/>
      <c r="J768" s="54"/>
      <c r="K768" s="294"/>
      <c r="L768" s="258"/>
      <c r="M768" s="88"/>
      <c r="N768" s="45" t="s">
        <v>5824</v>
      </c>
    </row>
    <row r="769" spans="1:14" ht="63.75" x14ac:dyDescent="0.25">
      <c r="A769" s="258"/>
      <c r="B769" s="279" t="s">
        <v>5793</v>
      </c>
      <c r="C769" s="279"/>
      <c r="D769" s="137" t="s">
        <v>7879</v>
      </c>
      <c r="E769" s="126">
        <v>3030</v>
      </c>
      <c r="F769" s="126"/>
      <c r="G769" s="54"/>
      <c r="H769" s="54"/>
      <c r="I769" s="54"/>
      <c r="J769" s="54"/>
      <c r="K769" s="294"/>
      <c r="L769" s="258"/>
      <c r="M769" s="88"/>
      <c r="N769" s="45" t="s">
        <v>5824</v>
      </c>
    </row>
    <row r="770" spans="1:14" ht="63.75" x14ac:dyDescent="0.25">
      <c r="A770" s="258"/>
      <c r="B770" s="279" t="s">
        <v>5793</v>
      </c>
      <c r="C770" s="279"/>
      <c r="D770" s="137" t="s">
        <v>7879</v>
      </c>
      <c r="E770" s="126">
        <v>1950</v>
      </c>
      <c r="F770" s="126"/>
      <c r="G770" s="54"/>
      <c r="H770" s="54"/>
      <c r="I770" s="54"/>
      <c r="J770" s="54"/>
      <c r="K770" s="294"/>
      <c r="L770" s="258"/>
      <c r="M770" s="88"/>
      <c r="N770" s="45" t="s">
        <v>5824</v>
      </c>
    </row>
    <row r="771" spans="1:14" ht="63.75" x14ac:dyDescent="0.25">
      <c r="A771" s="258"/>
      <c r="B771" s="279" t="s">
        <v>5794</v>
      </c>
      <c r="C771" s="279"/>
      <c r="D771" s="137" t="s">
        <v>7879</v>
      </c>
      <c r="E771" s="126">
        <v>22610</v>
      </c>
      <c r="F771" s="126"/>
      <c r="G771" s="54"/>
      <c r="H771" s="54"/>
      <c r="I771" s="54"/>
      <c r="J771" s="54"/>
      <c r="K771" s="294"/>
      <c r="L771" s="258"/>
      <c r="M771" s="88"/>
      <c r="N771" s="45" t="s">
        <v>5824</v>
      </c>
    </row>
    <row r="772" spans="1:14" ht="63.75" x14ac:dyDescent="0.25">
      <c r="A772" s="258"/>
      <c r="B772" s="279" t="s">
        <v>5795</v>
      </c>
      <c r="C772" s="279"/>
      <c r="D772" s="137" t="s">
        <v>7879</v>
      </c>
      <c r="E772" s="126">
        <v>3240</v>
      </c>
      <c r="F772" s="126"/>
      <c r="G772" s="54"/>
      <c r="H772" s="54"/>
      <c r="I772" s="54"/>
      <c r="J772" s="54"/>
      <c r="K772" s="294"/>
      <c r="L772" s="258"/>
      <c r="M772" s="88"/>
      <c r="N772" s="45" t="s">
        <v>5824</v>
      </c>
    </row>
    <row r="773" spans="1:14" ht="63.75" x14ac:dyDescent="0.25">
      <c r="A773" s="258"/>
      <c r="B773" s="279" t="s">
        <v>5795</v>
      </c>
      <c r="C773" s="279"/>
      <c r="D773" s="137" t="s">
        <v>7879</v>
      </c>
      <c r="E773" s="126">
        <v>3240</v>
      </c>
      <c r="F773" s="126"/>
      <c r="G773" s="54"/>
      <c r="H773" s="54"/>
      <c r="I773" s="54"/>
      <c r="J773" s="54"/>
      <c r="K773" s="294"/>
      <c r="L773" s="258"/>
      <c r="M773" s="88"/>
      <c r="N773" s="45" t="s">
        <v>5824</v>
      </c>
    </row>
    <row r="774" spans="1:14" ht="63.75" x14ac:dyDescent="0.25">
      <c r="A774" s="258"/>
      <c r="B774" s="279" t="s">
        <v>5795</v>
      </c>
      <c r="C774" s="279"/>
      <c r="D774" s="137" t="s">
        <v>7879</v>
      </c>
      <c r="E774" s="126">
        <v>3240</v>
      </c>
      <c r="F774" s="126"/>
      <c r="G774" s="54"/>
      <c r="H774" s="54"/>
      <c r="I774" s="54"/>
      <c r="J774" s="54"/>
      <c r="K774" s="294"/>
      <c r="L774" s="258"/>
      <c r="M774" s="88"/>
      <c r="N774" s="45" t="s">
        <v>5824</v>
      </c>
    </row>
    <row r="775" spans="1:14" ht="63.75" x14ac:dyDescent="0.25">
      <c r="A775" s="258"/>
      <c r="B775" s="279" t="s">
        <v>5795</v>
      </c>
      <c r="C775" s="279"/>
      <c r="D775" s="137" t="s">
        <v>7879</v>
      </c>
      <c r="E775" s="126">
        <v>3240</v>
      </c>
      <c r="F775" s="126"/>
      <c r="G775" s="54"/>
      <c r="H775" s="54"/>
      <c r="I775" s="54"/>
      <c r="J775" s="54"/>
      <c r="K775" s="294"/>
      <c r="L775" s="258"/>
      <c r="M775" s="88"/>
      <c r="N775" s="45" t="s">
        <v>5824</v>
      </c>
    </row>
    <row r="776" spans="1:14" ht="63.75" x14ac:dyDescent="0.25">
      <c r="A776" s="258"/>
      <c r="B776" s="279" t="s">
        <v>5795</v>
      </c>
      <c r="C776" s="279"/>
      <c r="D776" s="137" t="s">
        <v>7879</v>
      </c>
      <c r="E776" s="126">
        <v>3240</v>
      </c>
      <c r="F776" s="126"/>
      <c r="G776" s="54"/>
      <c r="H776" s="54"/>
      <c r="I776" s="54"/>
      <c r="J776" s="54"/>
      <c r="K776" s="294"/>
      <c r="L776" s="258"/>
      <c r="M776" s="88"/>
      <c r="N776" s="45" t="s">
        <v>5824</v>
      </c>
    </row>
    <row r="777" spans="1:14" ht="63.75" x14ac:dyDescent="0.25">
      <c r="A777" s="258"/>
      <c r="B777" s="279" t="s">
        <v>5796</v>
      </c>
      <c r="C777" s="279"/>
      <c r="D777" s="137" t="s">
        <v>7879</v>
      </c>
      <c r="E777" s="126">
        <v>3240</v>
      </c>
      <c r="F777" s="126"/>
      <c r="G777" s="54"/>
      <c r="H777" s="54"/>
      <c r="I777" s="54"/>
      <c r="J777" s="54"/>
      <c r="K777" s="294"/>
      <c r="L777" s="258"/>
      <c r="M777" s="88"/>
      <c r="N777" s="45" t="s">
        <v>5824</v>
      </c>
    </row>
    <row r="778" spans="1:14" ht="63.75" x14ac:dyDescent="0.25">
      <c r="A778" s="258"/>
      <c r="B778" s="279" t="s">
        <v>5795</v>
      </c>
      <c r="C778" s="279"/>
      <c r="D778" s="137" t="s">
        <v>7879</v>
      </c>
      <c r="E778" s="126">
        <v>3240</v>
      </c>
      <c r="F778" s="126"/>
      <c r="G778" s="54"/>
      <c r="H778" s="54"/>
      <c r="I778" s="54"/>
      <c r="J778" s="54"/>
      <c r="K778" s="294"/>
      <c r="L778" s="258"/>
      <c r="M778" s="88"/>
      <c r="N778" s="45" t="s">
        <v>5824</v>
      </c>
    </row>
    <row r="779" spans="1:14" ht="63.75" x14ac:dyDescent="0.25">
      <c r="A779" s="258"/>
      <c r="B779" s="279" t="s">
        <v>5795</v>
      </c>
      <c r="C779" s="279"/>
      <c r="D779" s="137" t="s">
        <v>7879</v>
      </c>
      <c r="E779" s="126">
        <v>3240</v>
      </c>
      <c r="F779" s="126"/>
      <c r="G779" s="54"/>
      <c r="H779" s="54"/>
      <c r="I779" s="54"/>
      <c r="J779" s="54"/>
      <c r="K779" s="294"/>
      <c r="L779" s="258"/>
      <c r="M779" s="88"/>
      <c r="N779" s="45" t="s">
        <v>5824</v>
      </c>
    </row>
    <row r="780" spans="1:14" ht="63.75" x14ac:dyDescent="0.25">
      <c r="A780" s="258"/>
      <c r="B780" s="279" t="s">
        <v>5795</v>
      </c>
      <c r="C780" s="279"/>
      <c r="D780" s="137" t="s">
        <v>7879</v>
      </c>
      <c r="E780" s="126">
        <v>3240</v>
      </c>
      <c r="F780" s="126"/>
      <c r="G780" s="54"/>
      <c r="H780" s="54"/>
      <c r="I780" s="54"/>
      <c r="J780" s="54"/>
      <c r="K780" s="294"/>
      <c r="L780" s="258"/>
      <c r="M780" s="88"/>
      <c r="N780" s="45" t="s">
        <v>5824</v>
      </c>
    </row>
    <row r="781" spans="1:14" ht="63.75" x14ac:dyDescent="0.25">
      <c r="A781" s="258"/>
      <c r="B781" s="279" t="s">
        <v>5795</v>
      </c>
      <c r="C781" s="279"/>
      <c r="D781" s="137" t="s">
        <v>7879</v>
      </c>
      <c r="E781" s="126">
        <v>3240</v>
      </c>
      <c r="F781" s="126"/>
      <c r="G781" s="54"/>
      <c r="H781" s="54"/>
      <c r="I781" s="54"/>
      <c r="J781" s="54"/>
      <c r="K781" s="294"/>
      <c r="L781" s="258"/>
      <c r="M781" s="88"/>
      <c r="N781" s="45" t="s">
        <v>5824</v>
      </c>
    </row>
    <row r="782" spans="1:14" ht="63.75" x14ac:dyDescent="0.25">
      <c r="A782" s="258"/>
      <c r="B782" s="279" t="s">
        <v>5795</v>
      </c>
      <c r="C782" s="279"/>
      <c r="D782" s="137" t="s">
        <v>7879</v>
      </c>
      <c r="E782" s="126">
        <v>3240</v>
      </c>
      <c r="F782" s="126"/>
      <c r="G782" s="54"/>
      <c r="H782" s="54"/>
      <c r="I782" s="54"/>
      <c r="J782" s="54"/>
      <c r="K782" s="294"/>
      <c r="L782" s="258"/>
      <c r="M782" s="88"/>
      <c r="N782" s="45" t="s">
        <v>5824</v>
      </c>
    </row>
    <row r="783" spans="1:14" ht="63.75" x14ac:dyDescent="0.25">
      <c r="A783" s="258"/>
      <c r="B783" s="279" t="s">
        <v>5795</v>
      </c>
      <c r="C783" s="279"/>
      <c r="D783" s="137" t="s">
        <v>7879</v>
      </c>
      <c r="E783" s="126">
        <v>3240</v>
      </c>
      <c r="F783" s="126"/>
      <c r="G783" s="54"/>
      <c r="H783" s="54"/>
      <c r="I783" s="54"/>
      <c r="J783" s="54"/>
      <c r="K783" s="294"/>
      <c r="L783" s="258"/>
      <c r="M783" s="88"/>
      <c r="N783" s="45" t="s">
        <v>5824</v>
      </c>
    </row>
    <row r="784" spans="1:14" ht="63.75" x14ac:dyDescent="0.25">
      <c r="A784" s="258"/>
      <c r="B784" s="279" t="s">
        <v>5795</v>
      </c>
      <c r="C784" s="279"/>
      <c r="D784" s="137" t="s">
        <v>7879</v>
      </c>
      <c r="E784" s="126">
        <v>3240</v>
      </c>
      <c r="F784" s="126"/>
      <c r="G784" s="54"/>
      <c r="H784" s="54"/>
      <c r="I784" s="54"/>
      <c r="J784" s="54"/>
      <c r="K784" s="294"/>
      <c r="L784" s="258"/>
      <c r="M784" s="88"/>
      <c r="N784" s="45" t="s">
        <v>5824</v>
      </c>
    </row>
    <row r="785" spans="1:14" ht="63.75" x14ac:dyDescent="0.25">
      <c r="A785" s="258"/>
      <c r="B785" s="279" t="s">
        <v>5795</v>
      </c>
      <c r="C785" s="279"/>
      <c r="D785" s="137" t="s">
        <v>7879</v>
      </c>
      <c r="E785" s="126">
        <v>3240</v>
      </c>
      <c r="F785" s="126"/>
      <c r="G785" s="54"/>
      <c r="H785" s="54"/>
      <c r="I785" s="54"/>
      <c r="J785" s="54"/>
      <c r="K785" s="294"/>
      <c r="L785" s="258"/>
      <c r="M785" s="88"/>
      <c r="N785" s="45" t="s">
        <v>5824</v>
      </c>
    </row>
    <row r="786" spans="1:14" ht="63.75" x14ac:dyDescent="0.25">
      <c r="A786" s="258"/>
      <c r="B786" s="279" t="s">
        <v>5795</v>
      </c>
      <c r="C786" s="279"/>
      <c r="D786" s="137" t="s">
        <v>7879</v>
      </c>
      <c r="E786" s="126">
        <v>3240</v>
      </c>
      <c r="F786" s="126"/>
      <c r="G786" s="54"/>
      <c r="H786" s="54"/>
      <c r="I786" s="54"/>
      <c r="J786" s="54"/>
      <c r="K786" s="294"/>
      <c r="L786" s="258"/>
      <c r="M786" s="88"/>
      <c r="N786" s="45" t="s">
        <v>5824</v>
      </c>
    </row>
    <row r="787" spans="1:14" ht="63.75" x14ac:dyDescent="0.25">
      <c r="A787" s="258"/>
      <c r="B787" s="279" t="s">
        <v>5795</v>
      </c>
      <c r="C787" s="279"/>
      <c r="D787" s="137" t="s">
        <v>7879</v>
      </c>
      <c r="E787" s="126">
        <v>3240</v>
      </c>
      <c r="F787" s="126"/>
      <c r="G787" s="54"/>
      <c r="H787" s="54"/>
      <c r="I787" s="54"/>
      <c r="J787" s="54"/>
      <c r="K787" s="294"/>
      <c r="L787" s="258"/>
      <c r="M787" s="88"/>
      <c r="N787" s="45" t="s">
        <v>5824</v>
      </c>
    </row>
    <row r="788" spans="1:14" ht="63.75" x14ac:dyDescent="0.25">
      <c r="A788" s="258"/>
      <c r="B788" s="279" t="s">
        <v>5795</v>
      </c>
      <c r="C788" s="279"/>
      <c r="D788" s="137" t="s">
        <v>7879</v>
      </c>
      <c r="E788" s="126">
        <v>3240</v>
      </c>
      <c r="F788" s="126"/>
      <c r="G788" s="54"/>
      <c r="H788" s="54"/>
      <c r="I788" s="54"/>
      <c r="J788" s="54"/>
      <c r="K788" s="294"/>
      <c r="L788" s="258"/>
      <c r="M788" s="88"/>
      <c r="N788" s="45" t="s">
        <v>5824</v>
      </c>
    </row>
    <row r="789" spans="1:14" ht="63.75" x14ac:dyDescent="0.25">
      <c r="A789" s="258"/>
      <c r="B789" s="279" t="s">
        <v>5795</v>
      </c>
      <c r="C789" s="279"/>
      <c r="D789" s="137" t="s">
        <v>7879</v>
      </c>
      <c r="E789" s="126">
        <v>3240</v>
      </c>
      <c r="F789" s="126"/>
      <c r="G789" s="54"/>
      <c r="H789" s="54"/>
      <c r="I789" s="54"/>
      <c r="J789" s="54"/>
      <c r="K789" s="294"/>
      <c r="L789" s="258"/>
      <c r="M789" s="88"/>
      <c r="N789" s="45" t="s">
        <v>5824</v>
      </c>
    </row>
    <row r="790" spans="1:14" ht="63.75" x14ac:dyDescent="0.25">
      <c r="A790" s="258"/>
      <c r="B790" s="279" t="s">
        <v>5795</v>
      </c>
      <c r="C790" s="279"/>
      <c r="D790" s="137" t="s">
        <v>7879</v>
      </c>
      <c r="E790" s="126">
        <v>3240</v>
      </c>
      <c r="F790" s="126"/>
      <c r="G790" s="54"/>
      <c r="H790" s="54"/>
      <c r="I790" s="54"/>
      <c r="J790" s="54"/>
      <c r="K790" s="294"/>
      <c r="L790" s="258"/>
      <c r="M790" s="88"/>
      <c r="N790" s="45" t="s">
        <v>5824</v>
      </c>
    </row>
    <row r="791" spans="1:14" ht="63.75" x14ac:dyDescent="0.25">
      <c r="A791" s="258"/>
      <c r="B791" s="279" t="s">
        <v>5795</v>
      </c>
      <c r="C791" s="279"/>
      <c r="D791" s="137" t="s">
        <v>7879</v>
      </c>
      <c r="E791" s="126">
        <v>3240</v>
      </c>
      <c r="F791" s="126"/>
      <c r="G791" s="54"/>
      <c r="H791" s="54"/>
      <c r="I791" s="54"/>
      <c r="J791" s="54"/>
      <c r="K791" s="294"/>
      <c r="L791" s="258"/>
      <c r="M791" s="88"/>
      <c r="N791" s="45" t="s">
        <v>5824</v>
      </c>
    </row>
    <row r="792" spans="1:14" ht="63.75" x14ac:dyDescent="0.25">
      <c r="A792" s="258"/>
      <c r="B792" s="279" t="s">
        <v>5795</v>
      </c>
      <c r="C792" s="279"/>
      <c r="D792" s="137" t="s">
        <v>7879</v>
      </c>
      <c r="E792" s="126">
        <v>3240</v>
      </c>
      <c r="F792" s="126"/>
      <c r="G792" s="54"/>
      <c r="H792" s="54"/>
      <c r="I792" s="54"/>
      <c r="J792" s="54"/>
      <c r="K792" s="294"/>
      <c r="L792" s="258"/>
      <c r="M792" s="88"/>
      <c r="N792" s="45" t="s">
        <v>5824</v>
      </c>
    </row>
    <row r="793" spans="1:14" ht="63.75" x14ac:dyDescent="0.25">
      <c r="A793" s="258"/>
      <c r="B793" s="279" t="s">
        <v>5795</v>
      </c>
      <c r="C793" s="279"/>
      <c r="D793" s="137" t="s">
        <v>7879</v>
      </c>
      <c r="E793" s="126">
        <v>3240</v>
      </c>
      <c r="F793" s="126"/>
      <c r="G793" s="54"/>
      <c r="H793" s="54"/>
      <c r="I793" s="54"/>
      <c r="J793" s="54"/>
      <c r="K793" s="294"/>
      <c r="L793" s="258"/>
      <c r="M793" s="88"/>
      <c r="N793" s="45" t="s">
        <v>5824</v>
      </c>
    </row>
    <row r="794" spans="1:14" ht="63.75" x14ac:dyDescent="0.25">
      <c r="A794" s="258"/>
      <c r="B794" s="279" t="s">
        <v>5797</v>
      </c>
      <c r="C794" s="279"/>
      <c r="D794" s="137" t="s">
        <v>7879</v>
      </c>
      <c r="E794" s="126">
        <v>39160</v>
      </c>
      <c r="F794" s="126"/>
      <c r="G794" s="54"/>
      <c r="H794" s="54"/>
      <c r="I794" s="54"/>
      <c r="J794" s="54"/>
      <c r="K794" s="294"/>
      <c r="L794" s="258"/>
      <c r="M794" s="88"/>
      <c r="N794" s="45" t="s">
        <v>5824</v>
      </c>
    </row>
    <row r="795" spans="1:14" ht="63.75" x14ac:dyDescent="0.25">
      <c r="A795" s="258"/>
      <c r="B795" s="279" t="s">
        <v>5798</v>
      </c>
      <c r="C795" s="279"/>
      <c r="D795" s="137" t="s">
        <v>7879</v>
      </c>
      <c r="E795" s="126">
        <v>99954</v>
      </c>
      <c r="F795" s="126"/>
      <c r="G795" s="54"/>
      <c r="H795" s="54"/>
      <c r="I795" s="54"/>
      <c r="J795" s="54"/>
      <c r="K795" s="294"/>
      <c r="L795" s="258"/>
      <c r="M795" s="88"/>
      <c r="N795" s="45" t="s">
        <v>5824</v>
      </c>
    </row>
    <row r="796" spans="1:14" ht="63.75" x14ac:dyDescent="0.25">
      <c r="A796" s="258"/>
      <c r="B796" s="279" t="s">
        <v>5799</v>
      </c>
      <c r="C796" s="279"/>
      <c r="D796" s="137" t="s">
        <v>7879</v>
      </c>
      <c r="E796" s="126">
        <v>4890</v>
      </c>
      <c r="F796" s="126"/>
      <c r="G796" s="54"/>
      <c r="H796" s="54"/>
      <c r="I796" s="54"/>
      <c r="J796" s="54"/>
      <c r="K796" s="294"/>
      <c r="L796" s="258"/>
      <c r="M796" s="88"/>
      <c r="N796" s="45" t="s">
        <v>5824</v>
      </c>
    </row>
    <row r="797" spans="1:14" ht="63.75" x14ac:dyDescent="0.25">
      <c r="A797" s="258"/>
      <c r="B797" s="279" t="s">
        <v>5799</v>
      </c>
      <c r="C797" s="279"/>
      <c r="D797" s="137" t="s">
        <v>7879</v>
      </c>
      <c r="E797" s="126">
        <v>4890</v>
      </c>
      <c r="F797" s="126"/>
      <c r="G797" s="54"/>
      <c r="H797" s="54"/>
      <c r="I797" s="54"/>
      <c r="J797" s="54"/>
      <c r="K797" s="294"/>
      <c r="L797" s="258"/>
      <c r="M797" s="88"/>
      <c r="N797" s="45" t="s">
        <v>5824</v>
      </c>
    </row>
    <row r="798" spans="1:14" ht="63.75" x14ac:dyDescent="0.25">
      <c r="A798" s="258"/>
      <c r="B798" s="279" t="s">
        <v>5799</v>
      </c>
      <c r="C798" s="279"/>
      <c r="D798" s="137" t="s">
        <v>7879</v>
      </c>
      <c r="E798" s="126">
        <v>4890</v>
      </c>
      <c r="F798" s="126"/>
      <c r="G798" s="54"/>
      <c r="H798" s="54"/>
      <c r="I798" s="54"/>
      <c r="J798" s="54"/>
      <c r="K798" s="294"/>
      <c r="L798" s="258"/>
      <c r="M798" s="88"/>
      <c r="N798" s="45" t="s">
        <v>5824</v>
      </c>
    </row>
    <row r="799" spans="1:14" ht="63.75" x14ac:dyDescent="0.25">
      <c r="A799" s="258"/>
      <c r="B799" s="279" t="s">
        <v>5799</v>
      </c>
      <c r="C799" s="279"/>
      <c r="D799" s="137" t="s">
        <v>7879</v>
      </c>
      <c r="E799" s="126">
        <v>4890</v>
      </c>
      <c r="F799" s="126"/>
      <c r="G799" s="54"/>
      <c r="H799" s="54"/>
      <c r="I799" s="54"/>
      <c r="J799" s="54"/>
      <c r="K799" s="294"/>
      <c r="L799" s="258"/>
      <c r="M799" s="88"/>
      <c r="N799" s="45" t="s">
        <v>5824</v>
      </c>
    </row>
    <row r="800" spans="1:14" ht="63.75" x14ac:dyDescent="0.25">
      <c r="A800" s="258"/>
      <c r="B800" s="279" t="s">
        <v>5800</v>
      </c>
      <c r="C800" s="279"/>
      <c r="D800" s="137" t="s">
        <v>7879</v>
      </c>
      <c r="E800" s="126">
        <v>3335</v>
      </c>
      <c r="F800" s="126"/>
      <c r="G800" s="54"/>
      <c r="H800" s="54"/>
      <c r="I800" s="54"/>
      <c r="J800" s="54"/>
      <c r="K800" s="294"/>
      <c r="L800" s="258"/>
      <c r="M800" s="88"/>
      <c r="N800" s="45" t="s">
        <v>5824</v>
      </c>
    </row>
    <row r="801" spans="1:14" ht="63.75" x14ac:dyDescent="0.25">
      <c r="A801" s="258"/>
      <c r="B801" s="279" t="s">
        <v>5800</v>
      </c>
      <c r="C801" s="279"/>
      <c r="D801" s="137" t="s">
        <v>7879</v>
      </c>
      <c r="E801" s="126">
        <v>3335</v>
      </c>
      <c r="F801" s="126"/>
      <c r="G801" s="54"/>
      <c r="H801" s="54"/>
      <c r="I801" s="54"/>
      <c r="J801" s="54"/>
      <c r="K801" s="294"/>
      <c r="L801" s="258"/>
      <c r="M801" s="88"/>
      <c r="N801" s="45" t="s">
        <v>5824</v>
      </c>
    </row>
    <row r="802" spans="1:14" ht="63.75" x14ac:dyDescent="0.25">
      <c r="A802" s="258"/>
      <c r="B802" s="279" t="s">
        <v>5800</v>
      </c>
      <c r="C802" s="279"/>
      <c r="D802" s="137" t="s">
        <v>7879</v>
      </c>
      <c r="E802" s="126">
        <v>3335</v>
      </c>
      <c r="F802" s="126"/>
      <c r="G802" s="54"/>
      <c r="H802" s="54"/>
      <c r="I802" s="54"/>
      <c r="J802" s="54"/>
      <c r="K802" s="294"/>
      <c r="L802" s="258"/>
      <c r="M802" s="88"/>
      <c r="N802" s="45" t="s">
        <v>5824</v>
      </c>
    </row>
    <row r="803" spans="1:14" ht="63.75" x14ac:dyDescent="0.25">
      <c r="A803" s="258"/>
      <c r="B803" s="279" t="s">
        <v>5801</v>
      </c>
      <c r="C803" s="279"/>
      <c r="D803" s="137" t="s">
        <v>7879</v>
      </c>
      <c r="E803" s="126">
        <v>3335</v>
      </c>
      <c r="F803" s="126"/>
      <c r="G803" s="54"/>
      <c r="H803" s="54"/>
      <c r="I803" s="54"/>
      <c r="J803" s="54"/>
      <c r="K803" s="294"/>
      <c r="L803" s="258"/>
      <c r="M803" s="88"/>
      <c r="N803" s="45" t="s">
        <v>5824</v>
      </c>
    </row>
    <row r="804" spans="1:14" ht="63.75" x14ac:dyDescent="0.25">
      <c r="A804" s="258"/>
      <c r="B804" s="279" t="s">
        <v>5800</v>
      </c>
      <c r="C804" s="279"/>
      <c r="D804" s="137" t="s">
        <v>7879</v>
      </c>
      <c r="E804" s="126">
        <v>3335</v>
      </c>
      <c r="F804" s="126"/>
      <c r="G804" s="54"/>
      <c r="H804" s="54"/>
      <c r="I804" s="54"/>
      <c r="J804" s="54"/>
      <c r="K804" s="294"/>
      <c r="L804" s="258"/>
      <c r="M804" s="88"/>
      <c r="N804" s="45" t="s">
        <v>5824</v>
      </c>
    </row>
    <row r="805" spans="1:14" ht="63.75" x14ac:dyDescent="0.25">
      <c r="A805" s="258"/>
      <c r="B805" s="279" t="s">
        <v>5802</v>
      </c>
      <c r="C805" s="279"/>
      <c r="D805" s="137" t="s">
        <v>7879</v>
      </c>
      <c r="E805" s="126">
        <v>3690</v>
      </c>
      <c r="F805" s="126"/>
      <c r="G805" s="54"/>
      <c r="H805" s="54"/>
      <c r="I805" s="54"/>
      <c r="J805" s="54"/>
      <c r="K805" s="294"/>
      <c r="L805" s="258"/>
      <c r="M805" s="88"/>
      <c r="N805" s="45" t="s">
        <v>5824</v>
      </c>
    </row>
    <row r="806" spans="1:14" ht="63.75" x14ac:dyDescent="0.25">
      <c r="A806" s="258"/>
      <c r="B806" s="279" t="s">
        <v>5803</v>
      </c>
      <c r="C806" s="279"/>
      <c r="D806" s="137" t="s">
        <v>7879</v>
      </c>
      <c r="E806" s="126">
        <v>35730</v>
      </c>
      <c r="F806" s="126"/>
      <c r="G806" s="54"/>
      <c r="H806" s="54"/>
      <c r="I806" s="54"/>
      <c r="J806" s="54"/>
      <c r="K806" s="294"/>
      <c r="L806" s="258"/>
      <c r="M806" s="88"/>
      <c r="N806" s="45" t="s">
        <v>5824</v>
      </c>
    </row>
    <row r="807" spans="1:14" ht="63.75" x14ac:dyDescent="0.25">
      <c r="A807" s="258"/>
      <c r="B807" s="279" t="s">
        <v>5804</v>
      </c>
      <c r="C807" s="279"/>
      <c r="D807" s="137" t="s">
        <v>7879</v>
      </c>
      <c r="E807" s="126">
        <v>28830</v>
      </c>
      <c r="F807" s="126"/>
      <c r="G807" s="54"/>
      <c r="H807" s="54"/>
      <c r="I807" s="54"/>
      <c r="J807" s="54"/>
      <c r="K807" s="294"/>
      <c r="L807" s="258"/>
      <c r="M807" s="88"/>
      <c r="N807" s="45" t="s">
        <v>5824</v>
      </c>
    </row>
    <row r="808" spans="1:14" ht="63.75" x14ac:dyDescent="0.25">
      <c r="A808" s="258"/>
      <c r="B808" s="279" t="s">
        <v>5805</v>
      </c>
      <c r="C808" s="279"/>
      <c r="D808" s="137" t="s">
        <v>7879</v>
      </c>
      <c r="E808" s="126">
        <v>10180</v>
      </c>
      <c r="F808" s="126"/>
      <c r="G808" s="54"/>
      <c r="H808" s="54"/>
      <c r="I808" s="54"/>
      <c r="J808" s="54"/>
      <c r="K808" s="294"/>
      <c r="L808" s="258"/>
      <c r="M808" s="88"/>
      <c r="N808" s="45" t="s">
        <v>5824</v>
      </c>
    </row>
    <row r="809" spans="1:14" ht="63.75" x14ac:dyDescent="0.25">
      <c r="A809" s="258"/>
      <c r="B809" s="279" t="s">
        <v>5795</v>
      </c>
      <c r="C809" s="279"/>
      <c r="D809" s="137" t="s">
        <v>7879</v>
      </c>
      <c r="E809" s="126">
        <v>50360</v>
      </c>
      <c r="F809" s="126"/>
      <c r="G809" s="54"/>
      <c r="H809" s="54"/>
      <c r="I809" s="54"/>
      <c r="J809" s="54"/>
      <c r="K809" s="294"/>
      <c r="L809" s="258"/>
      <c r="M809" s="88"/>
      <c r="N809" s="45" t="s">
        <v>5824</v>
      </c>
    </row>
    <row r="810" spans="1:14" ht="63.75" x14ac:dyDescent="0.25">
      <c r="A810" s="258"/>
      <c r="B810" s="279" t="s">
        <v>5806</v>
      </c>
      <c r="C810" s="279"/>
      <c r="D810" s="137" t="s">
        <v>7879</v>
      </c>
      <c r="E810" s="126">
        <v>19030</v>
      </c>
      <c r="F810" s="126"/>
      <c r="G810" s="54"/>
      <c r="H810" s="54"/>
      <c r="I810" s="54"/>
      <c r="J810" s="54"/>
      <c r="K810" s="294"/>
      <c r="L810" s="258"/>
      <c r="M810" s="88"/>
      <c r="N810" s="45" t="s">
        <v>5824</v>
      </c>
    </row>
    <row r="811" spans="1:14" ht="63.75" x14ac:dyDescent="0.25">
      <c r="A811" s="258"/>
      <c r="B811" s="279" t="s">
        <v>5807</v>
      </c>
      <c r="C811" s="279"/>
      <c r="D811" s="137" t="s">
        <v>7879</v>
      </c>
      <c r="E811" s="126">
        <v>19030</v>
      </c>
      <c r="F811" s="126"/>
      <c r="G811" s="54"/>
      <c r="H811" s="54"/>
      <c r="I811" s="54"/>
      <c r="J811" s="54"/>
      <c r="K811" s="294"/>
      <c r="L811" s="258"/>
      <c r="M811" s="88"/>
      <c r="N811" s="45" t="s">
        <v>5824</v>
      </c>
    </row>
    <row r="812" spans="1:14" ht="63.75" x14ac:dyDescent="0.25">
      <c r="A812" s="258"/>
      <c r="B812" s="279" t="s">
        <v>5808</v>
      </c>
      <c r="C812" s="279"/>
      <c r="D812" s="137" t="s">
        <v>7879</v>
      </c>
      <c r="E812" s="126">
        <v>1931</v>
      </c>
      <c r="F812" s="126"/>
      <c r="G812" s="54"/>
      <c r="H812" s="54"/>
      <c r="I812" s="54"/>
      <c r="J812" s="54"/>
      <c r="K812" s="294"/>
      <c r="L812" s="258"/>
      <c r="M812" s="88"/>
      <c r="N812" s="45" t="s">
        <v>5824</v>
      </c>
    </row>
    <row r="813" spans="1:14" ht="63.75" x14ac:dyDescent="0.25">
      <c r="A813" s="258"/>
      <c r="B813" s="279" t="s">
        <v>5808</v>
      </c>
      <c r="C813" s="279"/>
      <c r="D813" s="137" t="s">
        <v>7879</v>
      </c>
      <c r="E813" s="126">
        <v>1931</v>
      </c>
      <c r="F813" s="126"/>
      <c r="G813" s="54"/>
      <c r="H813" s="54"/>
      <c r="I813" s="54"/>
      <c r="J813" s="54"/>
      <c r="K813" s="294"/>
      <c r="L813" s="258"/>
      <c r="M813" s="88"/>
      <c r="N813" s="45" t="s">
        <v>5824</v>
      </c>
    </row>
    <row r="814" spans="1:14" ht="63.75" x14ac:dyDescent="0.25">
      <c r="A814" s="258"/>
      <c r="B814" s="279" t="s">
        <v>5809</v>
      </c>
      <c r="C814" s="279"/>
      <c r="D814" s="137" t="s">
        <v>7879</v>
      </c>
      <c r="E814" s="126">
        <v>8100</v>
      </c>
      <c r="F814" s="126"/>
      <c r="G814" s="279" t="s">
        <v>5810</v>
      </c>
      <c r="H814" s="279"/>
      <c r="I814" s="279"/>
      <c r="J814" s="279"/>
      <c r="K814" s="294"/>
      <c r="L814" s="258"/>
      <c r="M814" s="88"/>
      <c r="N814" s="45" t="s">
        <v>5824</v>
      </c>
    </row>
    <row r="815" spans="1:14" ht="63.75" x14ac:dyDescent="0.25">
      <c r="A815" s="258"/>
      <c r="B815" s="279" t="s">
        <v>5811</v>
      </c>
      <c r="C815" s="279"/>
      <c r="D815" s="137" t="s">
        <v>7879</v>
      </c>
      <c r="E815" s="126">
        <v>990</v>
      </c>
      <c r="F815" s="126"/>
      <c r="G815" s="279" t="s">
        <v>5810</v>
      </c>
      <c r="H815" s="279"/>
      <c r="I815" s="279"/>
      <c r="J815" s="279"/>
      <c r="K815" s="294"/>
      <c r="L815" s="258"/>
      <c r="M815" s="88"/>
      <c r="N815" s="45" t="s">
        <v>5824</v>
      </c>
    </row>
    <row r="816" spans="1:14" ht="63.75" x14ac:dyDescent="0.25">
      <c r="A816" s="258"/>
      <c r="B816" s="279" t="s">
        <v>5812</v>
      </c>
      <c r="C816" s="279"/>
      <c r="D816" s="137" t="s">
        <v>7879</v>
      </c>
      <c r="E816" s="126">
        <v>4800</v>
      </c>
      <c r="F816" s="126"/>
      <c r="G816" s="279" t="s">
        <v>5810</v>
      </c>
      <c r="H816" s="279"/>
      <c r="I816" s="279"/>
      <c r="J816" s="279"/>
      <c r="K816" s="294"/>
      <c r="L816" s="258"/>
      <c r="M816" s="88"/>
      <c r="N816" s="45" t="s">
        <v>5824</v>
      </c>
    </row>
    <row r="817" spans="1:14" ht="63.75" x14ac:dyDescent="0.25">
      <c r="A817" s="258"/>
      <c r="B817" s="279" t="s">
        <v>5813</v>
      </c>
      <c r="C817" s="279"/>
      <c r="D817" s="137" t="s">
        <v>7879</v>
      </c>
      <c r="E817" s="126">
        <v>660</v>
      </c>
      <c r="F817" s="126"/>
      <c r="G817" s="279" t="s">
        <v>5810</v>
      </c>
      <c r="H817" s="279"/>
      <c r="I817" s="279"/>
      <c r="J817" s="279"/>
      <c r="K817" s="294"/>
      <c r="L817" s="258"/>
      <c r="M817" s="88"/>
      <c r="N817" s="45" t="s">
        <v>5824</v>
      </c>
    </row>
    <row r="818" spans="1:14" ht="63.75" x14ac:dyDescent="0.25">
      <c r="A818" s="258"/>
      <c r="B818" s="279" t="s">
        <v>5814</v>
      </c>
      <c r="C818" s="279"/>
      <c r="D818" s="137" t="s">
        <v>7879</v>
      </c>
      <c r="E818" s="126">
        <v>4640</v>
      </c>
      <c r="F818" s="126"/>
      <c r="G818" s="279" t="s">
        <v>5810</v>
      </c>
      <c r="H818" s="279"/>
      <c r="I818" s="279"/>
      <c r="J818" s="279"/>
      <c r="K818" s="294"/>
      <c r="L818" s="258"/>
      <c r="M818" s="88"/>
      <c r="N818" s="45" t="s">
        <v>5824</v>
      </c>
    </row>
    <row r="819" spans="1:14" ht="63.75" x14ac:dyDescent="0.25">
      <c r="A819" s="258"/>
      <c r="B819" s="279" t="s">
        <v>5815</v>
      </c>
      <c r="C819" s="279"/>
      <c r="D819" s="137" t="s">
        <v>7879</v>
      </c>
      <c r="E819" s="126">
        <v>3480</v>
      </c>
      <c r="F819" s="126"/>
      <c r="G819" s="279" t="s">
        <v>5810</v>
      </c>
      <c r="H819" s="279"/>
      <c r="I819" s="279"/>
      <c r="J819" s="279"/>
      <c r="K819" s="294"/>
      <c r="L819" s="258"/>
      <c r="M819" s="88"/>
      <c r="N819" s="45" t="s">
        <v>5824</v>
      </c>
    </row>
    <row r="820" spans="1:14" ht="63.75" x14ac:dyDescent="0.25">
      <c r="A820" s="258"/>
      <c r="B820" s="279" t="s">
        <v>5816</v>
      </c>
      <c r="C820" s="279"/>
      <c r="D820" s="137" t="s">
        <v>7879</v>
      </c>
      <c r="E820" s="126">
        <v>7250</v>
      </c>
      <c r="F820" s="126"/>
      <c r="G820" s="279" t="s">
        <v>5810</v>
      </c>
      <c r="H820" s="279"/>
      <c r="I820" s="279"/>
      <c r="J820" s="279"/>
      <c r="K820" s="294"/>
      <c r="L820" s="258"/>
      <c r="M820" s="88"/>
      <c r="N820" s="45" t="s">
        <v>5824</v>
      </c>
    </row>
    <row r="821" spans="1:14" ht="63.75" x14ac:dyDescent="0.25">
      <c r="A821" s="258"/>
      <c r="B821" s="279" t="s">
        <v>5817</v>
      </c>
      <c r="C821" s="279"/>
      <c r="D821" s="137" t="s">
        <v>7879</v>
      </c>
      <c r="E821" s="126">
        <v>4640</v>
      </c>
      <c r="F821" s="126"/>
      <c r="G821" s="279" t="s">
        <v>5810</v>
      </c>
      <c r="H821" s="279"/>
      <c r="I821" s="279"/>
      <c r="J821" s="279"/>
      <c r="K821" s="294"/>
      <c r="L821" s="258"/>
      <c r="M821" s="88"/>
      <c r="N821" s="45" t="s">
        <v>5824</v>
      </c>
    </row>
    <row r="822" spans="1:14" ht="63.75" x14ac:dyDescent="0.25">
      <c r="A822" s="258"/>
      <c r="B822" s="279" t="s">
        <v>5818</v>
      </c>
      <c r="C822" s="279"/>
      <c r="D822" s="137" t="s">
        <v>7879</v>
      </c>
      <c r="E822" s="126">
        <v>1450</v>
      </c>
      <c r="F822" s="126"/>
      <c r="G822" s="279" t="s">
        <v>5810</v>
      </c>
      <c r="H822" s="279"/>
      <c r="I822" s="279"/>
      <c r="J822" s="279"/>
      <c r="K822" s="294"/>
      <c r="L822" s="258"/>
      <c r="M822" s="88"/>
      <c r="N822" s="45" t="s">
        <v>5824</v>
      </c>
    </row>
    <row r="823" spans="1:14" ht="63.75" x14ac:dyDescent="0.25">
      <c r="A823" s="258"/>
      <c r="B823" s="279" t="s">
        <v>5819</v>
      </c>
      <c r="C823" s="279"/>
      <c r="D823" s="137" t="s">
        <v>7879</v>
      </c>
      <c r="E823" s="126">
        <v>870</v>
      </c>
      <c r="F823" s="126"/>
      <c r="G823" s="279" t="s">
        <v>5810</v>
      </c>
      <c r="H823" s="279"/>
      <c r="I823" s="279"/>
      <c r="J823" s="279"/>
      <c r="K823" s="294"/>
      <c r="L823" s="258"/>
      <c r="M823" s="88"/>
      <c r="N823" s="45" t="s">
        <v>5824</v>
      </c>
    </row>
    <row r="824" spans="1:14" ht="63.75" x14ac:dyDescent="0.25">
      <c r="A824" s="258"/>
      <c r="B824" s="279" t="s">
        <v>5820</v>
      </c>
      <c r="C824" s="279"/>
      <c r="D824" s="137" t="s">
        <v>7879</v>
      </c>
      <c r="E824" s="126">
        <v>0</v>
      </c>
      <c r="F824" s="126"/>
      <c r="G824" s="279" t="s">
        <v>5810</v>
      </c>
      <c r="H824" s="279"/>
      <c r="I824" s="279"/>
      <c r="J824" s="279"/>
      <c r="K824" s="294"/>
      <c r="L824" s="258"/>
      <c r="M824" s="88"/>
      <c r="N824" s="45" t="s">
        <v>5824</v>
      </c>
    </row>
    <row r="825" spans="1:14" ht="76.5" x14ac:dyDescent="0.25">
      <c r="A825" s="258"/>
      <c r="B825" s="279" t="s">
        <v>5821</v>
      </c>
      <c r="C825" s="279"/>
      <c r="D825" s="137" t="s">
        <v>7879</v>
      </c>
      <c r="E825" s="67">
        <v>150000</v>
      </c>
      <c r="F825" s="67"/>
      <c r="G825" s="279" t="s">
        <v>5822</v>
      </c>
      <c r="H825" s="279"/>
      <c r="I825" s="279"/>
      <c r="J825" s="279"/>
      <c r="K825" s="294"/>
      <c r="L825" s="294"/>
      <c r="M825" s="88"/>
      <c r="N825" s="45" t="s">
        <v>5824</v>
      </c>
    </row>
    <row r="826" spans="1:14" ht="63.75" x14ac:dyDescent="0.25">
      <c r="A826" s="258"/>
      <c r="B826" s="279" t="s">
        <v>5833</v>
      </c>
      <c r="C826" s="279"/>
      <c r="D826" s="137" t="s">
        <v>7879</v>
      </c>
      <c r="E826" s="67">
        <v>1050045</v>
      </c>
      <c r="F826" s="67"/>
      <c r="G826" s="279" t="s">
        <v>5834</v>
      </c>
      <c r="H826" s="279"/>
      <c r="I826" s="279"/>
      <c r="J826" s="279"/>
      <c r="K826" s="294"/>
      <c r="L826" s="258"/>
      <c r="M826" s="88"/>
      <c r="N826" s="45" t="s">
        <v>5824</v>
      </c>
    </row>
    <row r="827" spans="1:14" ht="89.25" x14ac:dyDescent="0.25">
      <c r="A827" s="258"/>
      <c r="B827" s="279" t="s">
        <v>5835</v>
      </c>
      <c r="C827" s="279"/>
      <c r="D827" s="137" t="s">
        <v>7879</v>
      </c>
      <c r="E827" s="51">
        <v>20000</v>
      </c>
      <c r="F827" s="51"/>
      <c r="G827" s="279" t="s">
        <v>5836</v>
      </c>
      <c r="H827" s="279"/>
      <c r="I827" s="279"/>
      <c r="J827" s="279"/>
      <c r="K827" s="294" t="s">
        <v>5838</v>
      </c>
      <c r="L827" s="294" t="s">
        <v>5837</v>
      </c>
      <c r="M827" s="88"/>
      <c r="N827" s="45" t="s">
        <v>5824</v>
      </c>
    </row>
    <row r="828" spans="1:14" ht="114.75" x14ac:dyDescent="0.25">
      <c r="A828" s="258"/>
      <c r="B828" s="279" t="s">
        <v>5859</v>
      </c>
      <c r="C828" s="279"/>
      <c r="D828" s="137" t="s">
        <v>7879</v>
      </c>
      <c r="E828" s="99">
        <v>20409.169999999998</v>
      </c>
      <c r="F828" s="99"/>
      <c r="G828" s="279" t="s">
        <v>5860</v>
      </c>
      <c r="H828" s="279"/>
      <c r="I828" s="279"/>
      <c r="J828" s="279"/>
      <c r="K828" s="294"/>
      <c r="L828" s="294"/>
      <c r="M828" s="88"/>
      <c r="N828" s="45" t="s">
        <v>6089</v>
      </c>
    </row>
    <row r="829" spans="1:14" ht="63.75" x14ac:dyDescent="0.25">
      <c r="A829" s="258"/>
      <c r="B829" s="279" t="s">
        <v>5861</v>
      </c>
      <c r="C829" s="279"/>
      <c r="D829" s="137" t="s">
        <v>7879</v>
      </c>
      <c r="E829" s="112">
        <v>232628</v>
      </c>
      <c r="F829" s="112"/>
      <c r="G829" s="279" t="s">
        <v>5862</v>
      </c>
      <c r="H829" s="279"/>
      <c r="I829" s="279"/>
      <c r="J829" s="279"/>
      <c r="K829" s="294"/>
      <c r="L829" s="294"/>
      <c r="M829" s="88"/>
      <c r="N829" s="45" t="s">
        <v>6089</v>
      </c>
    </row>
    <row r="830" spans="1:14" ht="114.75" x14ac:dyDescent="0.25">
      <c r="A830" s="258"/>
      <c r="B830" s="279" t="s">
        <v>5866</v>
      </c>
      <c r="C830" s="279"/>
      <c r="D830" s="137" t="s">
        <v>7879</v>
      </c>
      <c r="E830" s="99">
        <v>4215618.66</v>
      </c>
      <c r="F830" s="99"/>
      <c r="G830" s="279" t="s">
        <v>5867</v>
      </c>
      <c r="H830" s="279"/>
      <c r="I830" s="279"/>
      <c r="J830" s="279"/>
      <c r="K830" s="294"/>
      <c r="L830" s="294"/>
      <c r="M830" s="88"/>
      <c r="N830" s="45" t="s">
        <v>6089</v>
      </c>
    </row>
    <row r="831" spans="1:14" ht="63.75" x14ac:dyDescent="0.25">
      <c r="A831" s="258"/>
      <c r="B831" s="279" t="s">
        <v>5868</v>
      </c>
      <c r="C831" s="279"/>
      <c r="D831" s="137" t="s">
        <v>7879</v>
      </c>
      <c r="E831" s="99">
        <v>2601271.19</v>
      </c>
      <c r="F831" s="99"/>
      <c r="G831" s="279" t="s">
        <v>5869</v>
      </c>
      <c r="H831" s="279"/>
      <c r="I831" s="279"/>
      <c r="J831" s="279"/>
      <c r="K831" s="294"/>
      <c r="L831" s="294"/>
      <c r="M831" s="88"/>
      <c r="N831" s="45" t="s">
        <v>6089</v>
      </c>
    </row>
    <row r="832" spans="1:14" ht="63.75" x14ac:dyDescent="0.25">
      <c r="A832" s="258"/>
      <c r="B832" s="279" t="s">
        <v>5870</v>
      </c>
      <c r="C832" s="279"/>
      <c r="D832" s="137" t="s">
        <v>7879</v>
      </c>
      <c r="E832" s="99">
        <v>3134745.76</v>
      </c>
      <c r="F832" s="99"/>
      <c r="G832" s="279" t="s">
        <v>5871</v>
      </c>
      <c r="H832" s="279"/>
      <c r="I832" s="279"/>
      <c r="J832" s="279"/>
      <c r="K832" s="294"/>
      <c r="L832" s="294"/>
      <c r="M832" s="88"/>
      <c r="N832" s="45" t="s">
        <v>6089</v>
      </c>
    </row>
    <row r="833" spans="1:14" ht="76.5" x14ac:dyDescent="0.25">
      <c r="A833" s="258"/>
      <c r="B833" s="279" t="s">
        <v>5872</v>
      </c>
      <c r="C833" s="279"/>
      <c r="D833" s="137" t="s">
        <v>7879</v>
      </c>
      <c r="E833" s="112">
        <v>1296268</v>
      </c>
      <c r="F833" s="112"/>
      <c r="G833" s="279" t="s">
        <v>5873</v>
      </c>
      <c r="H833" s="279"/>
      <c r="I833" s="279"/>
      <c r="J833" s="279"/>
      <c r="K833" s="294"/>
      <c r="L833" s="294"/>
      <c r="M833" s="88"/>
      <c r="N833" s="45" t="s">
        <v>6089</v>
      </c>
    </row>
    <row r="834" spans="1:14" ht="76.5" x14ac:dyDescent="0.25">
      <c r="A834" s="258"/>
      <c r="B834" s="279" t="s">
        <v>5890</v>
      </c>
      <c r="C834" s="279"/>
      <c r="D834" s="137" t="s">
        <v>7879</v>
      </c>
      <c r="E834" s="112">
        <f>450793.42+55730+24000+23500</f>
        <v>554023.41999999993</v>
      </c>
      <c r="F834" s="112"/>
      <c r="G834" s="40" t="s">
        <v>5891</v>
      </c>
      <c r="H834" s="40"/>
      <c r="I834" s="40"/>
      <c r="J834" s="40"/>
      <c r="K834" s="294"/>
      <c r="L834" s="294"/>
      <c r="M834" s="88"/>
      <c r="N834" s="45" t="s">
        <v>6089</v>
      </c>
    </row>
    <row r="835" spans="1:14" ht="63.75" x14ac:dyDescent="0.25">
      <c r="A835" s="258"/>
      <c r="B835" s="279" t="s">
        <v>5892</v>
      </c>
      <c r="C835" s="279"/>
      <c r="D835" s="137" t="s">
        <v>7879</v>
      </c>
      <c r="E835" s="112">
        <v>3066508.39</v>
      </c>
      <c r="F835" s="112"/>
      <c r="G835" s="279" t="s">
        <v>5893</v>
      </c>
      <c r="H835" s="279"/>
      <c r="I835" s="279"/>
      <c r="J835" s="279"/>
      <c r="K835" s="294"/>
      <c r="L835" s="294"/>
      <c r="M835" s="88"/>
      <c r="N835" s="45" t="s">
        <v>6089</v>
      </c>
    </row>
    <row r="836" spans="1:14" ht="76.5" x14ac:dyDescent="0.25">
      <c r="A836" s="258"/>
      <c r="B836" s="279" t="s">
        <v>5894</v>
      </c>
      <c r="C836" s="279"/>
      <c r="D836" s="137" t="s">
        <v>7879</v>
      </c>
      <c r="E836" s="112">
        <v>872203.39</v>
      </c>
      <c r="F836" s="112"/>
      <c r="G836" s="40" t="s">
        <v>5895</v>
      </c>
      <c r="H836" s="40"/>
      <c r="I836" s="40"/>
      <c r="J836" s="40"/>
      <c r="K836" s="294"/>
      <c r="L836" s="294"/>
      <c r="M836" s="88"/>
      <c r="N836" s="45" t="s">
        <v>6089</v>
      </c>
    </row>
    <row r="837" spans="1:14" ht="63.75" x14ac:dyDescent="0.25">
      <c r="A837" s="258"/>
      <c r="B837" s="279" t="s">
        <v>5896</v>
      </c>
      <c r="C837" s="279"/>
      <c r="D837" s="137" t="s">
        <v>7879</v>
      </c>
      <c r="E837" s="112">
        <v>266821.7</v>
      </c>
      <c r="F837" s="112"/>
      <c r="G837" s="279" t="s">
        <v>5897</v>
      </c>
      <c r="H837" s="279"/>
      <c r="I837" s="279"/>
      <c r="J837" s="279"/>
      <c r="K837" s="294"/>
      <c r="L837" s="294"/>
      <c r="M837" s="88"/>
      <c r="N837" s="45" t="s">
        <v>6089</v>
      </c>
    </row>
    <row r="838" spans="1:14" ht="178.5" x14ac:dyDescent="0.25">
      <c r="A838" s="258"/>
      <c r="B838" s="279" t="s">
        <v>5898</v>
      </c>
      <c r="C838" s="279"/>
      <c r="D838" s="137" t="s">
        <v>7879</v>
      </c>
      <c r="E838" s="112">
        <f>1290820.59+57627.12</f>
        <v>1348447.7100000002</v>
      </c>
      <c r="F838" s="112"/>
      <c r="G838" s="279" t="s">
        <v>5899</v>
      </c>
      <c r="H838" s="279"/>
      <c r="I838" s="279"/>
      <c r="J838" s="279"/>
      <c r="K838" s="294"/>
      <c r="L838" s="294"/>
      <c r="M838" s="88"/>
      <c r="N838" s="45" t="s">
        <v>6089</v>
      </c>
    </row>
    <row r="839" spans="1:14" ht="63.75" x14ac:dyDescent="0.25">
      <c r="A839" s="258"/>
      <c r="B839" s="279" t="s">
        <v>5861</v>
      </c>
      <c r="C839" s="279"/>
      <c r="D839" s="137" t="s">
        <v>7879</v>
      </c>
      <c r="E839" s="112">
        <v>232628</v>
      </c>
      <c r="F839" s="112"/>
      <c r="G839" s="279" t="s">
        <v>5900</v>
      </c>
      <c r="H839" s="279"/>
      <c r="I839" s="279"/>
      <c r="J839" s="279"/>
      <c r="K839" s="294"/>
      <c r="L839" s="294"/>
      <c r="M839" s="88"/>
      <c r="N839" s="45" t="s">
        <v>6089</v>
      </c>
    </row>
    <row r="840" spans="1:14" ht="63.75" x14ac:dyDescent="0.25">
      <c r="A840" s="258"/>
      <c r="B840" s="279" t="s">
        <v>5901</v>
      </c>
      <c r="C840" s="279"/>
      <c r="D840" s="137" t="s">
        <v>7879</v>
      </c>
      <c r="E840" s="112">
        <f>710700+169000</f>
        <v>879700</v>
      </c>
      <c r="F840" s="112"/>
      <c r="G840" s="279" t="s">
        <v>5902</v>
      </c>
      <c r="H840" s="279"/>
      <c r="I840" s="279"/>
      <c r="J840" s="279"/>
      <c r="K840" s="294"/>
      <c r="L840" s="294"/>
      <c r="M840" s="88"/>
      <c r="N840" s="45" t="s">
        <v>6089</v>
      </c>
    </row>
    <row r="841" spans="1:14" ht="63.75" x14ac:dyDescent="0.25">
      <c r="A841" s="258"/>
      <c r="B841" s="279" t="s">
        <v>5903</v>
      </c>
      <c r="C841" s="279"/>
      <c r="D841" s="137" t="s">
        <v>7879</v>
      </c>
      <c r="E841" s="99">
        <v>2027936.78</v>
      </c>
      <c r="F841" s="99"/>
      <c r="G841" s="279" t="s">
        <v>5904</v>
      </c>
      <c r="H841" s="279"/>
      <c r="I841" s="279"/>
      <c r="J841" s="279"/>
      <c r="K841" s="294"/>
      <c r="L841" s="67"/>
      <c r="M841" s="88"/>
      <c r="N841" s="45" t="s">
        <v>6089</v>
      </c>
    </row>
    <row r="842" spans="1:14" ht="76.5" x14ac:dyDescent="0.25">
      <c r="A842" s="258"/>
      <c r="B842" s="279" t="s">
        <v>5905</v>
      </c>
      <c r="C842" s="279"/>
      <c r="D842" s="137" t="s">
        <v>7879</v>
      </c>
      <c r="E842" s="112">
        <v>962084.24</v>
      </c>
      <c r="F842" s="112"/>
      <c r="G842" s="279" t="s">
        <v>5906</v>
      </c>
      <c r="H842" s="279"/>
      <c r="I842" s="279"/>
      <c r="J842" s="279"/>
      <c r="K842" s="294"/>
      <c r="L842" s="294"/>
      <c r="M842" s="88"/>
      <c r="N842" s="45" t="s">
        <v>6089</v>
      </c>
    </row>
    <row r="843" spans="1:14" ht="63.75" x14ac:dyDescent="0.25">
      <c r="A843" s="258"/>
      <c r="B843" s="279" t="s">
        <v>5907</v>
      </c>
      <c r="C843" s="279"/>
      <c r="D843" s="137" t="s">
        <v>7879</v>
      </c>
      <c r="E843" s="112">
        <v>241380</v>
      </c>
      <c r="F843" s="112"/>
      <c r="G843" s="279" t="s">
        <v>5871</v>
      </c>
      <c r="H843" s="279"/>
      <c r="I843" s="279"/>
      <c r="J843" s="279"/>
      <c r="K843" s="294"/>
      <c r="L843" s="294"/>
      <c r="M843" s="88"/>
      <c r="N843" s="45" t="s">
        <v>6089</v>
      </c>
    </row>
    <row r="844" spans="1:14" ht="63.75" x14ac:dyDescent="0.25">
      <c r="A844" s="258"/>
      <c r="B844" s="279" t="s">
        <v>5908</v>
      </c>
      <c r="C844" s="279"/>
      <c r="D844" s="137" t="s">
        <v>7879</v>
      </c>
      <c r="E844" s="112">
        <v>2165500</v>
      </c>
      <c r="F844" s="112"/>
      <c r="G844" s="279" t="s">
        <v>5909</v>
      </c>
      <c r="H844" s="279"/>
      <c r="I844" s="279"/>
      <c r="J844" s="279"/>
      <c r="K844" s="294"/>
      <c r="L844" s="294"/>
      <c r="M844" s="88"/>
      <c r="N844" s="45" t="s">
        <v>6089</v>
      </c>
    </row>
    <row r="845" spans="1:14" ht="114.75" x14ac:dyDescent="0.25">
      <c r="A845" s="258"/>
      <c r="B845" s="279" t="s">
        <v>5910</v>
      </c>
      <c r="C845" s="279"/>
      <c r="D845" s="137" t="s">
        <v>7879</v>
      </c>
      <c r="E845" s="99">
        <f>1630825.83+381032.11+187500</f>
        <v>2199357.94</v>
      </c>
      <c r="F845" s="99"/>
      <c r="G845" s="279" t="s">
        <v>5911</v>
      </c>
      <c r="H845" s="279"/>
      <c r="I845" s="279"/>
      <c r="J845" s="279"/>
      <c r="K845" s="294"/>
      <c r="L845" s="294"/>
      <c r="M845" s="88"/>
      <c r="N845" s="45" t="s">
        <v>6089</v>
      </c>
    </row>
    <row r="846" spans="1:14" ht="114.75" x14ac:dyDescent="0.25">
      <c r="A846" s="258"/>
      <c r="B846" s="279" t="s">
        <v>5912</v>
      </c>
      <c r="C846" s="279"/>
      <c r="D846" s="137" t="s">
        <v>7879</v>
      </c>
      <c r="E846" s="99">
        <f>1521916.2+125976.98</f>
        <v>1647893.18</v>
      </c>
      <c r="F846" s="99"/>
      <c r="G846" s="279" t="s">
        <v>5913</v>
      </c>
      <c r="H846" s="279"/>
      <c r="I846" s="279"/>
      <c r="J846" s="279"/>
      <c r="K846" s="294"/>
      <c r="L846" s="294"/>
      <c r="M846" s="88"/>
      <c r="N846" s="45" t="s">
        <v>6089</v>
      </c>
    </row>
    <row r="847" spans="1:14" ht="102" x14ac:dyDescent="0.25">
      <c r="A847" s="258"/>
      <c r="B847" s="279" t="s">
        <v>5914</v>
      </c>
      <c r="C847" s="279"/>
      <c r="D847" s="137" t="s">
        <v>7879</v>
      </c>
      <c r="E847" s="99">
        <v>23565</v>
      </c>
      <c r="F847" s="99"/>
      <c r="G847" s="279" t="s">
        <v>5915</v>
      </c>
      <c r="H847" s="279"/>
      <c r="I847" s="279"/>
      <c r="J847" s="279"/>
      <c r="K847" s="294"/>
      <c r="L847" s="294"/>
      <c r="M847" s="88"/>
      <c r="N847" s="45" t="s">
        <v>6089</v>
      </c>
    </row>
    <row r="848" spans="1:14" ht="102" x14ac:dyDescent="0.25">
      <c r="A848" s="258"/>
      <c r="B848" s="279" t="s">
        <v>5916</v>
      </c>
      <c r="C848" s="279"/>
      <c r="D848" s="137" t="s">
        <v>7879</v>
      </c>
      <c r="E848" s="99">
        <v>38652.22</v>
      </c>
      <c r="F848" s="99"/>
      <c r="G848" s="279" t="s">
        <v>5915</v>
      </c>
      <c r="H848" s="279"/>
      <c r="I848" s="279"/>
      <c r="J848" s="279"/>
      <c r="K848" s="294"/>
      <c r="L848" s="294"/>
      <c r="M848" s="88"/>
      <c r="N848" s="45" t="s">
        <v>6089</v>
      </c>
    </row>
    <row r="849" spans="1:14" ht="102" x14ac:dyDescent="0.25">
      <c r="A849" s="258"/>
      <c r="B849" s="279" t="s">
        <v>5917</v>
      </c>
      <c r="C849" s="279"/>
      <c r="D849" s="137" t="s">
        <v>7879</v>
      </c>
      <c r="E849" s="99">
        <v>11471</v>
      </c>
      <c r="F849" s="99"/>
      <c r="G849" s="279" t="s">
        <v>5915</v>
      </c>
      <c r="H849" s="279"/>
      <c r="I849" s="279"/>
      <c r="J849" s="279"/>
      <c r="K849" s="294"/>
      <c r="L849" s="294"/>
      <c r="M849" s="88"/>
      <c r="N849" s="45" t="s">
        <v>6089</v>
      </c>
    </row>
    <row r="850" spans="1:14" ht="102" x14ac:dyDescent="0.25">
      <c r="A850" s="258"/>
      <c r="B850" s="279" t="s">
        <v>5918</v>
      </c>
      <c r="C850" s="279"/>
      <c r="D850" s="137" t="s">
        <v>7879</v>
      </c>
      <c r="E850" s="99">
        <v>6379</v>
      </c>
      <c r="F850" s="99"/>
      <c r="G850" s="279" t="s">
        <v>5919</v>
      </c>
      <c r="H850" s="279"/>
      <c r="I850" s="279"/>
      <c r="J850" s="279"/>
      <c r="K850" s="294"/>
      <c r="L850" s="294"/>
      <c r="M850" s="88"/>
      <c r="N850" s="45" t="s">
        <v>6089</v>
      </c>
    </row>
    <row r="851" spans="1:14" ht="102" x14ac:dyDescent="0.25">
      <c r="A851" s="258"/>
      <c r="B851" s="279" t="s">
        <v>5920</v>
      </c>
      <c r="C851" s="279"/>
      <c r="D851" s="137" t="s">
        <v>7879</v>
      </c>
      <c r="E851" s="99">
        <v>165000</v>
      </c>
      <c r="F851" s="99"/>
      <c r="G851" s="279" t="s">
        <v>5919</v>
      </c>
      <c r="H851" s="279"/>
      <c r="I851" s="279"/>
      <c r="J851" s="279"/>
      <c r="K851" s="294"/>
      <c r="L851" s="294"/>
      <c r="M851" s="88"/>
      <c r="N851" s="45" t="s">
        <v>6089</v>
      </c>
    </row>
    <row r="852" spans="1:14" ht="114.75" x14ac:dyDescent="0.25">
      <c r="A852" s="258"/>
      <c r="B852" s="279" t="s">
        <v>5921</v>
      </c>
      <c r="C852" s="279"/>
      <c r="D852" s="137" t="s">
        <v>7879</v>
      </c>
      <c r="E852" s="99">
        <v>2142543.39</v>
      </c>
      <c r="F852" s="99"/>
      <c r="G852" s="279" t="s">
        <v>5913</v>
      </c>
      <c r="H852" s="279"/>
      <c r="I852" s="279"/>
      <c r="J852" s="279"/>
      <c r="K852" s="294"/>
      <c r="L852" s="294"/>
      <c r="M852" s="88"/>
      <c r="N852" s="45" t="s">
        <v>6089</v>
      </c>
    </row>
    <row r="853" spans="1:14" ht="102" x14ac:dyDescent="0.25">
      <c r="A853" s="258"/>
      <c r="B853" s="279" t="s">
        <v>5922</v>
      </c>
      <c r="C853" s="279"/>
      <c r="D853" s="137" t="s">
        <v>7879</v>
      </c>
      <c r="E853" s="99">
        <v>52190</v>
      </c>
      <c r="F853" s="99"/>
      <c r="G853" s="279" t="s">
        <v>5919</v>
      </c>
      <c r="H853" s="279"/>
      <c r="I853" s="279"/>
      <c r="J853" s="279"/>
      <c r="K853" s="294"/>
      <c r="L853" s="292"/>
      <c r="M853" s="88"/>
      <c r="N853" s="45" t="s">
        <v>6089</v>
      </c>
    </row>
    <row r="854" spans="1:14" ht="102" x14ac:dyDescent="0.25">
      <c r="A854" s="258"/>
      <c r="B854" s="279" t="s">
        <v>5923</v>
      </c>
      <c r="C854" s="279"/>
      <c r="D854" s="137" t="s">
        <v>7879</v>
      </c>
      <c r="E854" s="99">
        <v>13502</v>
      </c>
      <c r="F854" s="99"/>
      <c r="G854" s="279" t="s">
        <v>5919</v>
      </c>
      <c r="H854" s="279"/>
      <c r="I854" s="279"/>
      <c r="J854" s="279"/>
      <c r="K854" s="294"/>
      <c r="L854" s="294"/>
      <c r="M854" s="88"/>
      <c r="N854" s="45" t="s">
        <v>6089</v>
      </c>
    </row>
    <row r="855" spans="1:14" ht="102" x14ac:dyDescent="0.25">
      <c r="A855" s="258"/>
      <c r="B855" s="279" t="s">
        <v>5924</v>
      </c>
      <c r="C855" s="279"/>
      <c r="D855" s="137" t="s">
        <v>7879</v>
      </c>
      <c r="E855" s="99">
        <v>16500</v>
      </c>
      <c r="F855" s="99"/>
      <c r="G855" s="279" t="s">
        <v>5919</v>
      </c>
      <c r="H855" s="279"/>
      <c r="I855" s="279"/>
      <c r="J855" s="279"/>
      <c r="K855" s="294"/>
      <c r="L855" s="294"/>
      <c r="M855" s="88"/>
      <c r="N855" s="45" t="s">
        <v>6089</v>
      </c>
    </row>
    <row r="856" spans="1:14" ht="102" x14ac:dyDescent="0.25">
      <c r="A856" s="258"/>
      <c r="B856" s="279" t="s">
        <v>5925</v>
      </c>
      <c r="C856" s="279"/>
      <c r="D856" s="137" t="s">
        <v>7879</v>
      </c>
      <c r="E856" s="99">
        <v>17700</v>
      </c>
      <c r="F856" s="99"/>
      <c r="G856" s="279" t="s">
        <v>5919</v>
      </c>
      <c r="H856" s="279"/>
      <c r="I856" s="279"/>
      <c r="J856" s="279"/>
      <c r="K856" s="294"/>
      <c r="L856" s="294"/>
      <c r="M856" s="88"/>
      <c r="N856" s="45" t="s">
        <v>6089</v>
      </c>
    </row>
    <row r="857" spans="1:14" ht="102" x14ac:dyDescent="0.25">
      <c r="A857" s="258"/>
      <c r="B857" s="279" t="s">
        <v>5926</v>
      </c>
      <c r="C857" s="279"/>
      <c r="D857" s="137" t="s">
        <v>7879</v>
      </c>
      <c r="E857" s="99">
        <v>17980</v>
      </c>
      <c r="F857" s="99"/>
      <c r="G857" s="279" t="s">
        <v>5919</v>
      </c>
      <c r="H857" s="279"/>
      <c r="I857" s="279"/>
      <c r="J857" s="279"/>
      <c r="K857" s="294"/>
      <c r="L857" s="294"/>
      <c r="M857" s="88"/>
      <c r="N857" s="45" t="s">
        <v>6089</v>
      </c>
    </row>
    <row r="858" spans="1:14" ht="102" x14ac:dyDescent="0.25">
      <c r="A858" s="258"/>
      <c r="B858" s="279" t="s">
        <v>5926</v>
      </c>
      <c r="C858" s="279"/>
      <c r="D858" s="137" t="s">
        <v>7879</v>
      </c>
      <c r="E858" s="99">
        <v>17980</v>
      </c>
      <c r="F858" s="99"/>
      <c r="G858" s="279" t="s">
        <v>5919</v>
      </c>
      <c r="H858" s="279"/>
      <c r="I858" s="279"/>
      <c r="J858" s="279"/>
      <c r="K858" s="294"/>
      <c r="L858" s="294"/>
      <c r="M858" s="88"/>
      <c r="N858" s="45" t="s">
        <v>6089</v>
      </c>
    </row>
    <row r="859" spans="1:14" ht="102" x14ac:dyDescent="0.25">
      <c r="A859" s="258"/>
      <c r="B859" s="279" t="s">
        <v>5927</v>
      </c>
      <c r="C859" s="279"/>
      <c r="D859" s="137" t="s">
        <v>7879</v>
      </c>
      <c r="E859" s="99">
        <v>28833.57</v>
      </c>
      <c r="F859" s="99"/>
      <c r="G859" s="279" t="s">
        <v>5919</v>
      </c>
      <c r="H859" s="279"/>
      <c r="I859" s="279"/>
      <c r="J859" s="279"/>
      <c r="K859" s="294"/>
      <c r="L859" s="294"/>
      <c r="M859" s="88"/>
      <c r="N859" s="45" t="s">
        <v>6089</v>
      </c>
    </row>
    <row r="860" spans="1:14" ht="102" x14ac:dyDescent="0.25">
      <c r="A860" s="258"/>
      <c r="B860" s="279" t="s">
        <v>5928</v>
      </c>
      <c r="C860" s="279"/>
      <c r="D860" s="137" t="s">
        <v>7879</v>
      </c>
      <c r="E860" s="99">
        <v>952.1</v>
      </c>
      <c r="F860" s="99"/>
      <c r="G860" s="279" t="s">
        <v>5919</v>
      </c>
      <c r="H860" s="279"/>
      <c r="I860" s="279"/>
      <c r="J860" s="279"/>
      <c r="K860" s="294"/>
      <c r="L860" s="294"/>
      <c r="M860" s="88"/>
      <c r="N860" s="45" t="s">
        <v>6089</v>
      </c>
    </row>
    <row r="861" spans="1:14" ht="102" x14ac:dyDescent="0.25">
      <c r="A861" s="258"/>
      <c r="B861" s="279" t="s">
        <v>5929</v>
      </c>
      <c r="C861" s="279"/>
      <c r="D861" s="137" t="s">
        <v>7879</v>
      </c>
      <c r="E861" s="99">
        <v>51919</v>
      </c>
      <c r="F861" s="99"/>
      <c r="G861" s="279" t="s">
        <v>5919</v>
      </c>
      <c r="H861" s="279"/>
      <c r="I861" s="279"/>
      <c r="J861" s="279"/>
      <c r="K861" s="294"/>
      <c r="L861" s="294"/>
      <c r="M861" s="88"/>
      <c r="N861" s="45" t="s">
        <v>6089</v>
      </c>
    </row>
    <row r="862" spans="1:14" ht="102" x14ac:dyDescent="0.25">
      <c r="A862" s="258"/>
      <c r="B862" s="279" t="s">
        <v>5930</v>
      </c>
      <c r="C862" s="279"/>
      <c r="D862" s="137" t="s">
        <v>7879</v>
      </c>
      <c r="E862" s="99">
        <v>281.75</v>
      </c>
      <c r="F862" s="99"/>
      <c r="G862" s="279" t="s">
        <v>5919</v>
      </c>
      <c r="H862" s="279"/>
      <c r="I862" s="279"/>
      <c r="J862" s="279"/>
      <c r="K862" s="294"/>
      <c r="L862" s="294"/>
      <c r="M862" s="88"/>
      <c r="N862" s="45" t="s">
        <v>6089</v>
      </c>
    </row>
    <row r="863" spans="1:14" ht="102" x14ac:dyDescent="0.25">
      <c r="A863" s="258"/>
      <c r="B863" s="279" t="s">
        <v>5931</v>
      </c>
      <c r="C863" s="279"/>
      <c r="D863" s="137" t="s">
        <v>7879</v>
      </c>
      <c r="E863" s="99">
        <v>54881</v>
      </c>
      <c r="F863" s="99"/>
      <c r="G863" s="279" t="s">
        <v>5919</v>
      </c>
      <c r="H863" s="279"/>
      <c r="I863" s="279"/>
      <c r="J863" s="279"/>
      <c r="K863" s="294"/>
      <c r="L863" s="294"/>
      <c r="M863" s="88"/>
      <c r="N863" s="45" t="s">
        <v>6089</v>
      </c>
    </row>
    <row r="864" spans="1:14" ht="102" x14ac:dyDescent="0.25">
      <c r="A864" s="258"/>
      <c r="B864" s="279" t="s">
        <v>5932</v>
      </c>
      <c r="C864" s="279"/>
      <c r="D864" s="137" t="s">
        <v>7879</v>
      </c>
      <c r="E864" s="99">
        <v>9300</v>
      </c>
      <c r="F864" s="99"/>
      <c r="G864" s="279" t="s">
        <v>5919</v>
      </c>
      <c r="H864" s="279"/>
      <c r="I864" s="279"/>
      <c r="J864" s="279"/>
      <c r="K864" s="294"/>
      <c r="L864" s="294"/>
      <c r="M864" s="88"/>
      <c r="N864" s="45" t="s">
        <v>6089</v>
      </c>
    </row>
    <row r="865" spans="1:14" ht="102" x14ac:dyDescent="0.25">
      <c r="A865" s="258"/>
      <c r="B865" s="279" t="s">
        <v>5933</v>
      </c>
      <c r="C865" s="279"/>
      <c r="D865" s="137" t="s">
        <v>7879</v>
      </c>
      <c r="E865" s="99">
        <v>28812</v>
      </c>
      <c r="F865" s="99"/>
      <c r="G865" s="279" t="s">
        <v>5919</v>
      </c>
      <c r="H865" s="279"/>
      <c r="I865" s="279"/>
      <c r="J865" s="279"/>
      <c r="K865" s="294"/>
      <c r="L865" s="294"/>
      <c r="M865" s="88"/>
      <c r="N865" s="45" t="s">
        <v>6089</v>
      </c>
    </row>
    <row r="866" spans="1:14" ht="89.25" x14ac:dyDescent="0.25">
      <c r="A866" s="258"/>
      <c r="B866" s="98" t="s">
        <v>5934</v>
      </c>
      <c r="C866" s="98"/>
      <c r="D866" s="137" t="s">
        <v>7879</v>
      </c>
      <c r="E866" s="99">
        <v>303559.28000000003</v>
      </c>
      <c r="F866" s="99"/>
      <c r="G866" s="279" t="s">
        <v>7162</v>
      </c>
      <c r="H866" s="279"/>
      <c r="I866" s="279"/>
      <c r="J866" s="279"/>
      <c r="K866" s="294"/>
      <c r="L866" s="294"/>
      <c r="M866" s="88"/>
      <c r="N866" s="45"/>
    </row>
    <row r="867" spans="1:14" ht="63.75" x14ac:dyDescent="0.25">
      <c r="A867" s="258"/>
      <c r="B867" s="279" t="s">
        <v>5936</v>
      </c>
      <c r="C867" s="279"/>
      <c r="D867" s="137" t="s">
        <v>7879</v>
      </c>
      <c r="E867" s="112">
        <v>12711.86</v>
      </c>
      <c r="F867" s="112"/>
      <c r="G867" s="279" t="s">
        <v>5935</v>
      </c>
      <c r="H867" s="279"/>
      <c r="I867" s="279"/>
      <c r="J867" s="279"/>
      <c r="K867" s="294"/>
      <c r="L867" s="294"/>
      <c r="M867" s="88"/>
      <c r="N867" s="45" t="s">
        <v>6089</v>
      </c>
    </row>
    <row r="868" spans="1:14" ht="63.75" x14ac:dyDescent="0.25">
      <c r="A868" s="258"/>
      <c r="B868" s="279" t="s">
        <v>5859</v>
      </c>
      <c r="C868" s="279"/>
      <c r="D868" s="137" t="s">
        <v>7879</v>
      </c>
      <c r="E868" s="112">
        <v>20409.169999999998</v>
      </c>
      <c r="F868" s="112"/>
      <c r="G868" s="279" t="s">
        <v>5935</v>
      </c>
      <c r="H868" s="279"/>
      <c r="I868" s="279"/>
      <c r="J868" s="279"/>
      <c r="K868" s="294"/>
      <c r="L868" s="294"/>
      <c r="M868" s="88"/>
      <c r="N868" s="45" t="s">
        <v>6089</v>
      </c>
    </row>
    <row r="869" spans="1:14" ht="63.75" x14ac:dyDescent="0.25">
      <c r="A869" s="258"/>
      <c r="B869" s="279" t="s">
        <v>5937</v>
      </c>
      <c r="C869" s="279"/>
      <c r="D869" s="137" t="s">
        <v>7879</v>
      </c>
      <c r="E869" s="112">
        <v>21030.639999999999</v>
      </c>
      <c r="F869" s="112"/>
      <c r="G869" s="279" t="s">
        <v>5935</v>
      </c>
      <c r="H869" s="279"/>
      <c r="I869" s="279"/>
      <c r="J869" s="279"/>
      <c r="K869" s="294"/>
      <c r="L869" s="294"/>
      <c r="M869" s="88"/>
      <c r="N869" s="45" t="s">
        <v>6089</v>
      </c>
    </row>
    <row r="870" spans="1:14" ht="102" x14ac:dyDescent="0.25">
      <c r="A870" s="258"/>
      <c r="B870" s="279" t="s">
        <v>5938</v>
      </c>
      <c r="C870" s="279"/>
      <c r="D870" s="137" t="s">
        <v>7879</v>
      </c>
      <c r="E870" s="112">
        <v>850</v>
      </c>
      <c r="F870" s="112"/>
      <c r="G870" s="279" t="s">
        <v>5919</v>
      </c>
      <c r="H870" s="279"/>
      <c r="I870" s="279"/>
      <c r="J870" s="279"/>
      <c r="K870" s="294"/>
      <c r="L870" s="294"/>
      <c r="M870" s="88"/>
      <c r="N870" s="45" t="s">
        <v>6089</v>
      </c>
    </row>
    <row r="871" spans="1:14" ht="102" x14ac:dyDescent="0.25">
      <c r="A871" s="258"/>
      <c r="B871" s="279" t="s">
        <v>5938</v>
      </c>
      <c r="C871" s="279"/>
      <c r="D871" s="137" t="s">
        <v>7879</v>
      </c>
      <c r="E871" s="112">
        <v>850</v>
      </c>
      <c r="F871" s="112"/>
      <c r="G871" s="279" t="s">
        <v>5919</v>
      </c>
      <c r="H871" s="279"/>
      <c r="I871" s="279"/>
      <c r="J871" s="279"/>
      <c r="K871" s="294"/>
      <c r="L871" s="294"/>
      <c r="M871" s="88"/>
      <c r="N871" s="45" t="s">
        <v>6089</v>
      </c>
    </row>
    <row r="872" spans="1:14" ht="63.75" x14ac:dyDescent="0.25">
      <c r="A872" s="258"/>
      <c r="B872" s="279" t="s">
        <v>5939</v>
      </c>
      <c r="C872" s="279"/>
      <c r="D872" s="137" t="s">
        <v>7879</v>
      </c>
      <c r="E872" s="112">
        <v>2156</v>
      </c>
      <c r="F872" s="112"/>
      <c r="G872" s="279" t="s">
        <v>5935</v>
      </c>
      <c r="H872" s="279"/>
      <c r="I872" s="279"/>
      <c r="J872" s="279"/>
      <c r="K872" s="294"/>
      <c r="L872" s="294"/>
      <c r="M872" s="88"/>
      <c r="N872" s="45" t="s">
        <v>6089</v>
      </c>
    </row>
    <row r="873" spans="1:14" ht="63.75" x14ac:dyDescent="0.25">
      <c r="A873" s="258"/>
      <c r="B873" s="279" t="s">
        <v>5940</v>
      </c>
      <c r="C873" s="279"/>
      <c r="D873" s="137" t="s">
        <v>7879</v>
      </c>
      <c r="E873" s="112">
        <v>32135.599999999999</v>
      </c>
      <c r="F873" s="112"/>
      <c r="G873" s="279" t="s">
        <v>5935</v>
      </c>
      <c r="H873" s="279"/>
      <c r="I873" s="279"/>
      <c r="J873" s="279"/>
      <c r="K873" s="294"/>
      <c r="L873" s="294"/>
      <c r="M873" s="88"/>
      <c r="N873" s="45" t="s">
        <v>6089</v>
      </c>
    </row>
    <row r="874" spans="1:14" ht="76.5" x14ac:dyDescent="0.25">
      <c r="A874" s="258"/>
      <c r="B874" s="279" t="s">
        <v>5941</v>
      </c>
      <c r="C874" s="279"/>
      <c r="D874" s="137" t="s">
        <v>7879</v>
      </c>
      <c r="E874" s="99">
        <v>38500</v>
      </c>
      <c r="F874" s="99"/>
      <c r="G874" s="279" t="s">
        <v>5942</v>
      </c>
      <c r="H874" s="279"/>
      <c r="I874" s="279"/>
      <c r="J874" s="279"/>
      <c r="K874" s="294"/>
      <c r="L874" s="294"/>
      <c r="M874" s="88"/>
      <c r="N874" s="45" t="s">
        <v>6089</v>
      </c>
    </row>
    <row r="875" spans="1:14" ht="127.5" x14ac:dyDescent="0.25">
      <c r="A875" s="258"/>
      <c r="B875" s="279" t="s">
        <v>5943</v>
      </c>
      <c r="C875" s="279"/>
      <c r="D875" s="137" t="s">
        <v>7879</v>
      </c>
      <c r="E875" s="99">
        <v>3072</v>
      </c>
      <c r="F875" s="99"/>
      <c r="G875" s="279" t="s">
        <v>5944</v>
      </c>
      <c r="H875" s="279"/>
      <c r="I875" s="279"/>
      <c r="J875" s="279"/>
      <c r="K875" s="294"/>
      <c r="L875" s="294"/>
      <c r="M875" s="88"/>
      <c r="N875" s="45" t="s">
        <v>6089</v>
      </c>
    </row>
    <row r="876" spans="1:14" ht="63.75" x14ac:dyDescent="0.25">
      <c r="A876" s="258"/>
      <c r="B876" s="279" t="s">
        <v>5945</v>
      </c>
      <c r="C876" s="279"/>
      <c r="D876" s="137" t="s">
        <v>7879</v>
      </c>
      <c r="E876" s="112">
        <v>4552800</v>
      </c>
      <c r="F876" s="112"/>
      <c r="G876" s="279" t="s">
        <v>5946</v>
      </c>
      <c r="H876" s="279"/>
      <c r="I876" s="279"/>
      <c r="J876" s="279"/>
      <c r="K876" s="294"/>
      <c r="L876" s="294"/>
      <c r="M876" s="88"/>
      <c r="N876" s="45" t="s">
        <v>6089</v>
      </c>
    </row>
    <row r="877" spans="1:14" ht="63.75" x14ac:dyDescent="0.25">
      <c r="A877" s="258"/>
      <c r="B877" s="279" t="s">
        <v>5947</v>
      </c>
      <c r="C877" s="279"/>
      <c r="D877" s="137" t="s">
        <v>7879</v>
      </c>
      <c r="E877" s="112">
        <v>1576268.7</v>
      </c>
      <c r="F877" s="112"/>
      <c r="G877" s="279" t="s">
        <v>5948</v>
      </c>
      <c r="H877" s="279"/>
      <c r="I877" s="279"/>
      <c r="J877" s="279"/>
      <c r="K877" s="294"/>
      <c r="L877" s="294" t="s">
        <v>5949</v>
      </c>
      <c r="M877" s="88"/>
      <c r="N877" s="45" t="s">
        <v>6089</v>
      </c>
    </row>
    <row r="878" spans="1:14" ht="63.75" x14ac:dyDescent="0.25">
      <c r="A878" s="258"/>
      <c r="B878" s="279" t="s">
        <v>5950</v>
      </c>
      <c r="C878" s="279"/>
      <c r="D878" s="137" t="s">
        <v>7879</v>
      </c>
      <c r="E878" s="112">
        <v>13817</v>
      </c>
      <c r="F878" s="112"/>
      <c r="G878" s="279" t="s">
        <v>5951</v>
      </c>
      <c r="H878" s="279"/>
      <c r="I878" s="279"/>
      <c r="J878" s="279"/>
      <c r="K878" s="294"/>
      <c r="L878" s="294"/>
      <c r="M878" s="88"/>
      <c r="N878" s="45" t="s">
        <v>6089</v>
      </c>
    </row>
    <row r="879" spans="1:14" ht="63.75" x14ac:dyDescent="0.25">
      <c r="A879" s="258"/>
      <c r="B879" s="279" t="s">
        <v>5952</v>
      </c>
      <c r="C879" s="279"/>
      <c r="D879" s="137" t="s">
        <v>7879</v>
      </c>
      <c r="E879" s="112">
        <v>4787917.2</v>
      </c>
      <c r="F879" s="112"/>
      <c r="G879" s="279" t="s">
        <v>5953</v>
      </c>
      <c r="H879" s="279"/>
      <c r="I879" s="279"/>
      <c r="J879" s="279"/>
      <c r="K879" s="294"/>
      <c r="L879" s="294" t="s">
        <v>5954</v>
      </c>
      <c r="M879" s="88"/>
      <c r="N879" s="45" t="s">
        <v>6089</v>
      </c>
    </row>
    <row r="880" spans="1:14" ht="76.5" x14ac:dyDescent="0.25">
      <c r="A880" s="258"/>
      <c r="B880" s="279" t="s">
        <v>6811</v>
      </c>
      <c r="C880" s="279"/>
      <c r="D880" s="137" t="s">
        <v>7879</v>
      </c>
      <c r="E880" s="112">
        <v>767922.53</v>
      </c>
      <c r="F880" s="112"/>
      <c r="G880" s="279" t="s">
        <v>5955</v>
      </c>
      <c r="H880" s="279"/>
      <c r="I880" s="279"/>
      <c r="J880" s="279"/>
      <c r="K880" s="294"/>
      <c r="L880" s="294"/>
      <c r="M880" s="88"/>
      <c r="N880" s="45" t="s">
        <v>6089</v>
      </c>
    </row>
    <row r="881" spans="1:14" ht="63.75" x14ac:dyDescent="0.25">
      <c r="A881" s="258"/>
      <c r="B881" s="279" t="s">
        <v>5956</v>
      </c>
      <c r="C881" s="279"/>
      <c r="D881" s="137" t="s">
        <v>7879</v>
      </c>
      <c r="E881" s="112">
        <v>224000</v>
      </c>
      <c r="F881" s="112"/>
      <c r="G881" s="279" t="s">
        <v>5957</v>
      </c>
      <c r="H881" s="279"/>
      <c r="I881" s="279"/>
      <c r="J881" s="279"/>
      <c r="K881" s="294"/>
      <c r="L881" s="294"/>
      <c r="M881" s="88"/>
      <c r="N881" s="45" t="s">
        <v>6089</v>
      </c>
    </row>
    <row r="882" spans="1:14" ht="63.75" x14ac:dyDescent="0.25">
      <c r="A882" s="258"/>
      <c r="B882" s="279" t="s">
        <v>5958</v>
      </c>
      <c r="C882" s="279"/>
      <c r="D882" s="137" t="s">
        <v>7879</v>
      </c>
      <c r="E882" s="112">
        <v>178500</v>
      </c>
      <c r="F882" s="112"/>
      <c r="G882" s="279" t="s">
        <v>5957</v>
      </c>
      <c r="H882" s="279"/>
      <c r="I882" s="279"/>
      <c r="J882" s="279"/>
      <c r="K882" s="294"/>
      <c r="L882" s="294"/>
      <c r="M882" s="88"/>
      <c r="N882" s="45" t="s">
        <v>6089</v>
      </c>
    </row>
    <row r="883" spans="1:14" ht="63.75" x14ac:dyDescent="0.25">
      <c r="A883" s="258"/>
      <c r="B883" s="279" t="s">
        <v>6812</v>
      </c>
      <c r="C883" s="279"/>
      <c r="D883" s="137" t="s">
        <v>7879</v>
      </c>
      <c r="E883" s="112">
        <v>47580</v>
      </c>
      <c r="F883" s="112"/>
      <c r="G883" s="279" t="s">
        <v>5957</v>
      </c>
      <c r="H883" s="279"/>
      <c r="I883" s="279"/>
      <c r="J883" s="279"/>
      <c r="K883" s="294"/>
      <c r="L883" s="294"/>
      <c r="M883" s="88"/>
      <c r="N883" s="45" t="s">
        <v>6089</v>
      </c>
    </row>
    <row r="884" spans="1:14" ht="63.75" x14ac:dyDescent="0.25">
      <c r="A884" s="258"/>
      <c r="B884" s="279" t="s">
        <v>6813</v>
      </c>
      <c r="C884" s="279"/>
      <c r="D884" s="137" t="s">
        <v>7879</v>
      </c>
      <c r="E884" s="112">
        <v>36600</v>
      </c>
      <c r="F884" s="112"/>
      <c r="G884" s="279" t="s">
        <v>5957</v>
      </c>
      <c r="H884" s="279"/>
      <c r="I884" s="279"/>
      <c r="J884" s="279"/>
      <c r="K884" s="294"/>
      <c r="L884" s="294"/>
      <c r="M884" s="88"/>
      <c r="N884" s="45" t="s">
        <v>6089</v>
      </c>
    </row>
    <row r="885" spans="1:14" ht="63.75" x14ac:dyDescent="0.25">
      <c r="A885" s="258"/>
      <c r="B885" s="279" t="s">
        <v>5959</v>
      </c>
      <c r="C885" s="279"/>
      <c r="D885" s="137" t="s">
        <v>7879</v>
      </c>
      <c r="E885" s="112">
        <v>3411600</v>
      </c>
      <c r="F885" s="112"/>
      <c r="G885" s="279" t="s">
        <v>5960</v>
      </c>
      <c r="H885" s="279"/>
      <c r="I885" s="279"/>
      <c r="J885" s="279"/>
      <c r="K885" s="294"/>
      <c r="L885" s="294"/>
      <c r="M885" s="88"/>
      <c r="N885" s="45" t="s">
        <v>6089</v>
      </c>
    </row>
    <row r="886" spans="1:14" ht="63.75" x14ac:dyDescent="0.25">
      <c r="A886" s="258"/>
      <c r="B886" s="279" t="s">
        <v>5961</v>
      </c>
      <c r="C886" s="279"/>
      <c r="D886" s="137" t="s">
        <v>7879</v>
      </c>
      <c r="E886" s="112">
        <v>3011199</v>
      </c>
      <c r="F886" s="112"/>
      <c r="G886" s="279" t="s">
        <v>5962</v>
      </c>
      <c r="H886" s="279"/>
      <c r="I886" s="279"/>
      <c r="J886" s="279"/>
      <c r="K886" s="294"/>
      <c r="L886" s="294"/>
      <c r="M886" s="88"/>
      <c r="N886" s="45" t="s">
        <v>6089</v>
      </c>
    </row>
    <row r="887" spans="1:14" ht="63.75" x14ac:dyDescent="0.25">
      <c r="A887" s="258"/>
      <c r="B887" s="279" t="s">
        <v>5966</v>
      </c>
      <c r="C887" s="279"/>
      <c r="D887" s="137" t="s">
        <v>7879</v>
      </c>
      <c r="E887" s="112">
        <v>3659600</v>
      </c>
      <c r="F887" s="112"/>
      <c r="G887" s="279" t="s">
        <v>5967</v>
      </c>
      <c r="H887" s="279"/>
      <c r="I887" s="279"/>
      <c r="J887" s="279"/>
      <c r="K887" s="294"/>
      <c r="L887" s="88"/>
      <c r="M887" s="294" t="s">
        <v>5968</v>
      </c>
      <c r="N887" s="45" t="s">
        <v>6089</v>
      </c>
    </row>
    <row r="888" spans="1:14" ht="63.75" x14ac:dyDescent="0.25">
      <c r="A888" s="258"/>
      <c r="B888" s="279" t="s">
        <v>5969</v>
      </c>
      <c r="C888" s="279"/>
      <c r="D888" s="137" t="s">
        <v>7879</v>
      </c>
      <c r="E888" s="112">
        <v>93642.27</v>
      </c>
      <c r="F888" s="112"/>
      <c r="G888" s="279" t="s">
        <v>5970</v>
      </c>
      <c r="H888" s="279"/>
      <c r="I888" s="279"/>
      <c r="J888" s="279"/>
      <c r="K888" s="294"/>
      <c r="L888" s="294"/>
      <c r="M888" s="88"/>
      <c r="N888" s="45" t="s">
        <v>6089</v>
      </c>
    </row>
    <row r="889" spans="1:14" ht="76.5" x14ac:dyDescent="0.25">
      <c r="A889" s="258"/>
      <c r="B889" s="279" t="s">
        <v>5971</v>
      </c>
      <c r="C889" s="279"/>
      <c r="D889" s="137" t="s">
        <v>7879</v>
      </c>
      <c r="E889" s="112">
        <v>4270000</v>
      </c>
      <c r="F889" s="112"/>
      <c r="G889" s="279" t="s">
        <v>5972</v>
      </c>
      <c r="H889" s="279"/>
      <c r="I889" s="279"/>
      <c r="J889" s="279"/>
      <c r="K889" s="294"/>
      <c r="L889" s="294"/>
      <c r="M889" s="88"/>
      <c r="N889" s="45" t="s">
        <v>6089</v>
      </c>
    </row>
    <row r="890" spans="1:14" ht="63.75" x14ac:dyDescent="0.25">
      <c r="A890" s="258"/>
      <c r="B890" s="279" t="s">
        <v>5973</v>
      </c>
      <c r="C890" s="279"/>
      <c r="D890" s="137" t="s">
        <v>7879</v>
      </c>
      <c r="E890" s="112">
        <v>4700000</v>
      </c>
      <c r="F890" s="112"/>
      <c r="G890" s="279" t="s">
        <v>5974</v>
      </c>
      <c r="H890" s="279"/>
      <c r="I890" s="279"/>
      <c r="J890" s="279"/>
      <c r="K890" s="294"/>
      <c r="L890" s="294"/>
      <c r="M890" s="88"/>
      <c r="N890" s="45" t="s">
        <v>6089</v>
      </c>
    </row>
    <row r="891" spans="1:14" ht="63.75" x14ac:dyDescent="0.25">
      <c r="A891" s="258"/>
      <c r="B891" s="279" t="s">
        <v>5975</v>
      </c>
      <c r="C891" s="279"/>
      <c r="D891" s="137" t="s">
        <v>7879</v>
      </c>
      <c r="E891" s="112">
        <v>3452780</v>
      </c>
      <c r="F891" s="112"/>
      <c r="G891" s="279"/>
      <c r="H891" s="279"/>
      <c r="I891" s="279"/>
      <c r="J891" s="279"/>
      <c r="K891" s="294"/>
      <c r="L891" s="294"/>
      <c r="M891" s="88"/>
      <c r="N891" s="45" t="s">
        <v>6089</v>
      </c>
    </row>
    <row r="892" spans="1:14" ht="63.75" x14ac:dyDescent="0.25">
      <c r="A892" s="258"/>
      <c r="B892" s="279" t="s">
        <v>5976</v>
      </c>
      <c r="C892" s="279"/>
      <c r="D892" s="137" t="s">
        <v>7879</v>
      </c>
      <c r="E892" s="112">
        <v>6019496.6699999999</v>
      </c>
      <c r="F892" s="112"/>
      <c r="G892" s="279"/>
      <c r="H892" s="279"/>
      <c r="I892" s="279"/>
      <c r="J892" s="279"/>
      <c r="K892" s="294"/>
      <c r="L892" s="294"/>
      <c r="M892" s="88"/>
      <c r="N892" s="45" t="s">
        <v>6089</v>
      </c>
    </row>
    <row r="893" spans="1:14" ht="63.75" x14ac:dyDescent="0.25">
      <c r="A893" s="258"/>
      <c r="B893" s="137" t="s">
        <v>5977</v>
      </c>
      <c r="C893" s="137"/>
      <c r="D893" s="137" t="s">
        <v>7879</v>
      </c>
      <c r="E893" s="160">
        <v>6914.58</v>
      </c>
      <c r="F893" s="160"/>
      <c r="G893" s="153" t="s">
        <v>5978</v>
      </c>
      <c r="H893" s="153"/>
      <c r="I893" s="153"/>
      <c r="J893" s="153"/>
      <c r="K893" s="294"/>
      <c r="L893" s="82" t="s">
        <v>5979</v>
      </c>
      <c r="M893" s="88"/>
      <c r="N893" s="45" t="s">
        <v>6089</v>
      </c>
    </row>
    <row r="894" spans="1:14" ht="89.25" x14ac:dyDescent="0.25">
      <c r="A894" s="258"/>
      <c r="B894" s="137" t="s">
        <v>5980</v>
      </c>
      <c r="C894" s="137"/>
      <c r="D894" s="137" t="s">
        <v>7879</v>
      </c>
      <c r="E894" s="160">
        <v>919106.08</v>
      </c>
      <c r="F894" s="160"/>
      <c r="G894" s="153" t="s">
        <v>5981</v>
      </c>
      <c r="H894" s="153"/>
      <c r="I894" s="153"/>
      <c r="J894" s="153"/>
      <c r="K894" s="294"/>
      <c r="L894" s="82" t="s">
        <v>5982</v>
      </c>
      <c r="M894" s="88"/>
      <c r="N894" s="45" t="s">
        <v>6089</v>
      </c>
    </row>
    <row r="895" spans="1:14" ht="63.75" x14ac:dyDescent="0.25">
      <c r="A895" s="258"/>
      <c r="B895" s="137" t="s">
        <v>5983</v>
      </c>
      <c r="C895" s="137"/>
      <c r="D895" s="137" t="s">
        <v>7879</v>
      </c>
      <c r="E895" s="160">
        <v>20400</v>
      </c>
      <c r="F895" s="160"/>
      <c r="G895" s="153" t="s">
        <v>1699</v>
      </c>
      <c r="H895" s="153"/>
      <c r="I895" s="153"/>
      <c r="J895" s="153"/>
      <c r="K895" s="81">
        <v>14.1</v>
      </c>
      <c r="L895" s="116" t="s">
        <v>6090</v>
      </c>
      <c r="M895" s="88"/>
      <c r="N895" s="45" t="s">
        <v>6089</v>
      </c>
    </row>
    <row r="896" spans="1:14" ht="63.75" x14ac:dyDescent="0.25">
      <c r="A896" s="258"/>
      <c r="B896" s="137" t="s">
        <v>5984</v>
      </c>
      <c r="C896" s="137"/>
      <c r="D896" s="137" t="s">
        <v>7879</v>
      </c>
      <c r="E896" s="160">
        <v>20400</v>
      </c>
      <c r="F896" s="160"/>
      <c r="G896" s="153" t="s">
        <v>1699</v>
      </c>
      <c r="H896" s="153"/>
      <c r="I896" s="153"/>
      <c r="J896" s="153"/>
      <c r="K896" s="81">
        <v>8.1999999999999993</v>
      </c>
      <c r="L896" s="116" t="s">
        <v>5994</v>
      </c>
      <c r="M896" s="88"/>
      <c r="N896" s="45" t="s">
        <v>6089</v>
      </c>
    </row>
    <row r="897" spans="1:14" ht="63.75" x14ac:dyDescent="0.25">
      <c r="A897" s="258"/>
      <c r="B897" s="137" t="s">
        <v>5985</v>
      </c>
      <c r="C897" s="137"/>
      <c r="D897" s="137" t="s">
        <v>7879</v>
      </c>
      <c r="E897" s="160">
        <v>5700</v>
      </c>
      <c r="F897" s="160"/>
      <c r="G897" s="153" t="s">
        <v>1699</v>
      </c>
      <c r="H897" s="153"/>
      <c r="I897" s="153"/>
      <c r="J897" s="153"/>
      <c r="K897" s="81">
        <v>14.6</v>
      </c>
      <c r="L897" s="116" t="s">
        <v>6091</v>
      </c>
      <c r="M897" s="88"/>
      <c r="N897" s="45" t="s">
        <v>6089</v>
      </c>
    </row>
    <row r="898" spans="1:14" ht="63.75" x14ac:dyDescent="0.25">
      <c r="A898" s="258"/>
      <c r="B898" s="137" t="s">
        <v>5986</v>
      </c>
      <c r="C898" s="137"/>
      <c r="D898" s="137" t="s">
        <v>7879</v>
      </c>
      <c r="E898" s="160">
        <v>20400</v>
      </c>
      <c r="F898" s="160"/>
      <c r="G898" s="153" t="s">
        <v>1699</v>
      </c>
      <c r="H898" s="153"/>
      <c r="I898" s="153"/>
      <c r="J898" s="153"/>
      <c r="K898" s="81">
        <v>15.9</v>
      </c>
      <c r="L898" s="116" t="s">
        <v>6092</v>
      </c>
      <c r="M898" s="88"/>
      <c r="N898" s="45" t="s">
        <v>6089</v>
      </c>
    </row>
    <row r="899" spans="1:14" ht="63.75" x14ac:dyDescent="0.25">
      <c r="A899" s="258"/>
      <c r="B899" s="137" t="s">
        <v>5987</v>
      </c>
      <c r="C899" s="137"/>
      <c r="D899" s="137" t="s">
        <v>7879</v>
      </c>
      <c r="E899" s="160">
        <v>5700</v>
      </c>
      <c r="F899" s="160"/>
      <c r="G899" s="153" t="s">
        <v>1699</v>
      </c>
      <c r="H899" s="153"/>
      <c r="I899" s="153"/>
      <c r="J899" s="153"/>
      <c r="K899" s="81">
        <v>11.3</v>
      </c>
      <c r="L899" s="116" t="s">
        <v>6093</v>
      </c>
      <c r="M899" s="88"/>
      <c r="N899" s="45" t="s">
        <v>6089</v>
      </c>
    </row>
    <row r="900" spans="1:14" ht="63.75" x14ac:dyDescent="0.25">
      <c r="A900" s="258"/>
      <c r="B900" s="137" t="s">
        <v>5988</v>
      </c>
      <c r="C900" s="137"/>
      <c r="D900" s="137" t="s">
        <v>7879</v>
      </c>
      <c r="E900" s="160">
        <v>2400000</v>
      </c>
      <c r="F900" s="160"/>
      <c r="G900" s="153" t="s">
        <v>5989</v>
      </c>
      <c r="H900" s="153"/>
      <c r="I900" s="153"/>
      <c r="J900" s="153"/>
      <c r="K900" s="294"/>
      <c r="L900" s="82" t="s">
        <v>5990</v>
      </c>
      <c r="M900" s="88"/>
      <c r="N900" s="45" t="s">
        <v>6089</v>
      </c>
    </row>
    <row r="901" spans="1:14" ht="63.75" x14ac:dyDescent="0.25">
      <c r="A901" s="258"/>
      <c r="B901" s="137" t="s">
        <v>5991</v>
      </c>
      <c r="C901" s="137"/>
      <c r="D901" s="137" t="s">
        <v>7879</v>
      </c>
      <c r="E901" s="160">
        <v>2454227</v>
      </c>
      <c r="F901" s="160"/>
      <c r="G901" s="153" t="s">
        <v>5989</v>
      </c>
      <c r="H901" s="153"/>
      <c r="I901" s="153"/>
      <c r="J901" s="153"/>
      <c r="K901" s="294"/>
      <c r="L901" s="81" t="s">
        <v>5992</v>
      </c>
      <c r="M901" s="88"/>
      <c r="N901" s="45" t="s">
        <v>6089</v>
      </c>
    </row>
    <row r="902" spans="1:14" ht="63.75" x14ac:dyDescent="0.25">
      <c r="A902" s="258"/>
      <c r="B902" s="137" t="s">
        <v>5993</v>
      </c>
      <c r="C902" s="137"/>
      <c r="D902" s="137" t="s">
        <v>7879</v>
      </c>
      <c r="E902" s="160">
        <v>2431423</v>
      </c>
      <c r="F902" s="160"/>
      <c r="G902" s="153" t="s">
        <v>5989</v>
      </c>
      <c r="H902" s="153"/>
      <c r="I902" s="153"/>
      <c r="J902" s="153"/>
      <c r="K902" s="294"/>
      <c r="L902" s="81" t="s">
        <v>5994</v>
      </c>
      <c r="M902" s="88"/>
      <c r="N902" s="45" t="s">
        <v>6089</v>
      </c>
    </row>
    <row r="903" spans="1:14" ht="63.75" x14ac:dyDescent="0.25">
      <c r="A903" s="258"/>
      <c r="B903" s="279" t="s">
        <v>5995</v>
      </c>
      <c r="C903" s="279"/>
      <c r="D903" s="137" t="s">
        <v>7879</v>
      </c>
      <c r="E903" s="99">
        <v>360000</v>
      </c>
      <c r="F903" s="99"/>
      <c r="G903" s="279"/>
      <c r="H903" s="279"/>
      <c r="I903" s="279"/>
      <c r="J903" s="279"/>
      <c r="K903" s="294"/>
      <c r="L903" s="88"/>
      <c r="M903" s="294" t="s">
        <v>5996</v>
      </c>
      <c r="N903" s="45" t="s">
        <v>6089</v>
      </c>
    </row>
    <row r="904" spans="1:14" ht="114.75" x14ac:dyDescent="0.25">
      <c r="A904" s="258"/>
      <c r="B904" s="279" t="s">
        <v>1710</v>
      </c>
      <c r="C904" s="279"/>
      <c r="D904" s="137" t="s">
        <v>7879</v>
      </c>
      <c r="E904" s="112">
        <v>778091</v>
      </c>
      <c r="F904" s="112"/>
      <c r="G904" s="279" t="s">
        <v>6002</v>
      </c>
      <c r="H904" s="279"/>
      <c r="I904" s="279"/>
      <c r="J904" s="279"/>
      <c r="K904" s="294"/>
      <c r="L904" s="294" t="s">
        <v>6004</v>
      </c>
      <c r="M904" s="88"/>
      <c r="N904" s="45" t="s">
        <v>6089</v>
      </c>
    </row>
    <row r="905" spans="1:14" ht="114.75" x14ac:dyDescent="0.25">
      <c r="A905" s="258"/>
      <c r="B905" s="279" t="s">
        <v>1710</v>
      </c>
      <c r="C905" s="279"/>
      <c r="D905" s="137" t="s">
        <v>7879</v>
      </c>
      <c r="E905" s="112">
        <v>9300</v>
      </c>
      <c r="F905" s="112"/>
      <c r="G905" s="279" t="s">
        <v>6002</v>
      </c>
      <c r="H905" s="279"/>
      <c r="I905" s="279"/>
      <c r="J905" s="279"/>
      <c r="K905" s="294"/>
      <c r="L905" s="294" t="s">
        <v>6005</v>
      </c>
      <c r="M905" s="88"/>
      <c r="N905" s="45" t="s">
        <v>6089</v>
      </c>
    </row>
    <row r="906" spans="1:14" ht="114.75" x14ac:dyDescent="0.25">
      <c r="A906" s="258"/>
      <c r="B906" s="279" t="s">
        <v>1710</v>
      </c>
      <c r="C906" s="279"/>
      <c r="D906" s="137" t="s">
        <v>7879</v>
      </c>
      <c r="E906" s="112">
        <v>735318.18</v>
      </c>
      <c r="F906" s="112"/>
      <c r="G906" s="279" t="s">
        <v>6002</v>
      </c>
      <c r="H906" s="279"/>
      <c r="I906" s="279"/>
      <c r="J906" s="279"/>
      <c r="K906" s="294"/>
      <c r="L906" s="294" t="s">
        <v>6006</v>
      </c>
      <c r="M906" s="88"/>
      <c r="N906" s="45" t="s">
        <v>6089</v>
      </c>
    </row>
    <row r="907" spans="1:14" ht="114.75" x14ac:dyDescent="0.25">
      <c r="A907" s="258"/>
      <c r="B907" s="279" t="s">
        <v>1710</v>
      </c>
      <c r="C907" s="279"/>
      <c r="D907" s="137" t="s">
        <v>7879</v>
      </c>
      <c r="E907" s="112">
        <v>9300</v>
      </c>
      <c r="F907" s="112"/>
      <c r="G907" s="279" t="s">
        <v>6002</v>
      </c>
      <c r="H907" s="279"/>
      <c r="I907" s="279"/>
      <c r="J907" s="279"/>
      <c r="K907" s="294"/>
      <c r="L907" s="294" t="s">
        <v>6007</v>
      </c>
      <c r="M907" s="88"/>
      <c r="N907" s="45" t="s">
        <v>6089</v>
      </c>
    </row>
    <row r="908" spans="1:14" ht="114.75" x14ac:dyDescent="0.25">
      <c r="A908" s="258"/>
      <c r="B908" s="279" t="s">
        <v>6008</v>
      </c>
      <c r="C908" s="279"/>
      <c r="D908" s="137" t="s">
        <v>7879</v>
      </c>
      <c r="E908" s="112">
        <v>410540</v>
      </c>
      <c r="F908" s="112"/>
      <c r="G908" s="279" t="s">
        <v>6002</v>
      </c>
      <c r="H908" s="279"/>
      <c r="I908" s="279"/>
      <c r="J908" s="279"/>
      <c r="K908" s="294"/>
      <c r="L908" s="294"/>
      <c r="M908" s="88"/>
      <c r="N908" s="45" t="s">
        <v>6089</v>
      </c>
    </row>
    <row r="909" spans="1:14" ht="114.75" x14ac:dyDescent="0.25">
      <c r="A909" s="258"/>
      <c r="B909" s="279" t="s">
        <v>6009</v>
      </c>
      <c r="C909" s="279"/>
      <c r="D909" s="137" t="s">
        <v>7879</v>
      </c>
      <c r="E909" s="112">
        <v>726574</v>
      </c>
      <c r="F909" s="112"/>
      <c r="G909" s="279" t="s">
        <v>6002</v>
      </c>
      <c r="H909" s="279"/>
      <c r="I909" s="279"/>
      <c r="J909" s="279"/>
      <c r="K909" s="294"/>
      <c r="L909" s="294"/>
      <c r="M909" s="88"/>
      <c r="N909" s="45" t="s">
        <v>6089</v>
      </c>
    </row>
    <row r="910" spans="1:14" ht="63.75" x14ac:dyDescent="0.25">
      <c r="A910" s="258"/>
      <c r="B910" s="279" t="s">
        <v>6010</v>
      </c>
      <c r="C910" s="279"/>
      <c r="D910" s="137" t="s">
        <v>7879</v>
      </c>
      <c r="E910" s="112">
        <v>464931.71</v>
      </c>
      <c r="F910" s="112"/>
      <c r="G910" s="279" t="s">
        <v>6011</v>
      </c>
      <c r="H910" s="279"/>
      <c r="I910" s="279"/>
      <c r="J910" s="279"/>
      <c r="K910" s="294"/>
      <c r="L910" s="294"/>
      <c r="M910" s="88"/>
      <c r="N910" s="45" t="s">
        <v>6089</v>
      </c>
    </row>
    <row r="911" spans="1:14" ht="63.75" x14ac:dyDescent="0.25">
      <c r="A911" s="258"/>
      <c r="B911" s="279" t="s">
        <v>6012</v>
      </c>
      <c r="C911" s="279"/>
      <c r="D911" s="137" t="s">
        <v>7879</v>
      </c>
      <c r="E911" s="112">
        <v>10862636</v>
      </c>
      <c r="F911" s="112"/>
      <c r="G911" s="279" t="s">
        <v>6013</v>
      </c>
      <c r="H911" s="279"/>
      <c r="I911" s="279"/>
      <c r="J911" s="279"/>
      <c r="K911" s="294"/>
      <c r="L911" s="294" t="s">
        <v>6014</v>
      </c>
      <c r="M911" s="88"/>
      <c r="N911" s="45" t="s">
        <v>6089</v>
      </c>
    </row>
    <row r="912" spans="1:14" ht="63.75" x14ac:dyDescent="0.25">
      <c r="A912" s="258"/>
      <c r="B912" s="279" t="s">
        <v>6015</v>
      </c>
      <c r="C912" s="279"/>
      <c r="D912" s="137" t="s">
        <v>7879</v>
      </c>
      <c r="E912" s="112">
        <v>14400000</v>
      </c>
      <c r="F912" s="112"/>
      <c r="G912" s="279" t="s">
        <v>6016</v>
      </c>
      <c r="H912" s="279"/>
      <c r="I912" s="279"/>
      <c r="J912" s="279"/>
      <c r="K912" s="294"/>
      <c r="L912" s="294"/>
      <c r="M912" s="88"/>
      <c r="N912" s="45" t="s">
        <v>6089</v>
      </c>
    </row>
    <row r="913" spans="1:14" ht="63.75" x14ac:dyDescent="0.25">
      <c r="A913" s="258"/>
      <c r="B913" s="279" t="s">
        <v>6017</v>
      </c>
      <c r="C913" s="279"/>
      <c r="D913" s="137" t="s">
        <v>7879</v>
      </c>
      <c r="E913" s="112">
        <v>24990</v>
      </c>
      <c r="F913" s="112"/>
      <c r="G913" s="279" t="s">
        <v>6018</v>
      </c>
      <c r="H913" s="279"/>
      <c r="I913" s="279"/>
      <c r="J913" s="279"/>
      <c r="K913" s="294"/>
      <c r="L913" s="294"/>
      <c r="M913" s="88"/>
      <c r="N913" s="45" t="s">
        <v>6089</v>
      </c>
    </row>
    <row r="914" spans="1:14" ht="63.75" x14ac:dyDescent="0.25">
      <c r="A914" s="258"/>
      <c r="B914" s="279" t="s">
        <v>6019</v>
      </c>
      <c r="C914" s="279"/>
      <c r="D914" s="137" t="s">
        <v>7879</v>
      </c>
      <c r="E914" s="112">
        <v>8040</v>
      </c>
      <c r="F914" s="112"/>
      <c r="G914" s="279" t="s">
        <v>6018</v>
      </c>
      <c r="H914" s="279"/>
      <c r="I914" s="279"/>
      <c r="J914" s="279"/>
      <c r="K914" s="294"/>
      <c r="L914" s="294"/>
      <c r="M914" s="88"/>
      <c r="N914" s="45" t="s">
        <v>6089</v>
      </c>
    </row>
    <row r="915" spans="1:14" ht="63.75" x14ac:dyDescent="0.25">
      <c r="A915" s="258"/>
      <c r="B915" s="279" t="s">
        <v>6020</v>
      </c>
      <c r="C915" s="279"/>
      <c r="D915" s="137" t="s">
        <v>7879</v>
      </c>
      <c r="E915" s="112">
        <v>22233.27</v>
      </c>
      <c r="F915" s="112"/>
      <c r="G915" s="279" t="s">
        <v>6021</v>
      </c>
      <c r="H915" s="279"/>
      <c r="I915" s="279"/>
      <c r="J915" s="279"/>
      <c r="K915" s="294"/>
      <c r="L915" s="294"/>
      <c r="M915" s="88"/>
      <c r="N915" s="45" t="s">
        <v>6089</v>
      </c>
    </row>
    <row r="916" spans="1:14" ht="63.75" x14ac:dyDescent="0.25">
      <c r="A916" s="258"/>
      <c r="B916" s="279" t="s">
        <v>6020</v>
      </c>
      <c r="C916" s="279"/>
      <c r="D916" s="137" t="s">
        <v>7879</v>
      </c>
      <c r="E916" s="112">
        <v>22233.27</v>
      </c>
      <c r="F916" s="112"/>
      <c r="G916" s="279" t="s">
        <v>6021</v>
      </c>
      <c r="H916" s="279"/>
      <c r="I916" s="279"/>
      <c r="J916" s="279"/>
      <c r="K916" s="294"/>
      <c r="L916" s="294"/>
      <c r="M916" s="88"/>
      <c r="N916" s="45" t="s">
        <v>6089</v>
      </c>
    </row>
    <row r="917" spans="1:14" ht="63.75" x14ac:dyDescent="0.25">
      <c r="A917" s="258"/>
      <c r="B917" s="279" t="s">
        <v>6020</v>
      </c>
      <c r="C917" s="279"/>
      <c r="D917" s="137" t="s">
        <v>7879</v>
      </c>
      <c r="E917" s="112">
        <v>22233.27</v>
      </c>
      <c r="F917" s="112"/>
      <c r="G917" s="279" t="s">
        <v>6021</v>
      </c>
      <c r="H917" s="279"/>
      <c r="I917" s="279"/>
      <c r="J917" s="279"/>
      <c r="K917" s="294"/>
      <c r="L917" s="294"/>
      <c r="M917" s="88"/>
      <c r="N917" s="45" t="s">
        <v>6089</v>
      </c>
    </row>
    <row r="918" spans="1:14" ht="63.75" x14ac:dyDescent="0.25">
      <c r="A918" s="258"/>
      <c r="B918" s="279" t="s">
        <v>6020</v>
      </c>
      <c r="C918" s="279"/>
      <c r="D918" s="137" t="s">
        <v>7879</v>
      </c>
      <c r="E918" s="112">
        <v>22233.27</v>
      </c>
      <c r="F918" s="112"/>
      <c r="G918" s="279" t="s">
        <v>6021</v>
      </c>
      <c r="H918" s="279"/>
      <c r="I918" s="279"/>
      <c r="J918" s="279"/>
      <c r="K918" s="294"/>
      <c r="L918" s="294"/>
      <c r="M918" s="88"/>
      <c r="N918" s="45" t="s">
        <v>6089</v>
      </c>
    </row>
    <row r="919" spans="1:14" ht="63.75" x14ac:dyDescent="0.25">
      <c r="A919" s="258"/>
      <c r="B919" s="279" t="s">
        <v>6020</v>
      </c>
      <c r="C919" s="279"/>
      <c r="D919" s="137" t="s">
        <v>7879</v>
      </c>
      <c r="E919" s="112">
        <v>22233.27</v>
      </c>
      <c r="F919" s="112"/>
      <c r="G919" s="279" t="s">
        <v>6021</v>
      </c>
      <c r="H919" s="279"/>
      <c r="I919" s="279"/>
      <c r="J919" s="279"/>
      <c r="K919" s="294"/>
      <c r="L919" s="294"/>
      <c r="M919" s="88"/>
      <c r="N919" s="45" t="s">
        <v>6089</v>
      </c>
    </row>
    <row r="920" spans="1:14" ht="63.75" x14ac:dyDescent="0.25">
      <c r="A920" s="258"/>
      <c r="B920" s="279" t="s">
        <v>6022</v>
      </c>
      <c r="C920" s="279"/>
      <c r="D920" s="137" t="s">
        <v>7879</v>
      </c>
      <c r="E920" s="112">
        <v>163000</v>
      </c>
      <c r="F920" s="112"/>
      <c r="G920" s="279" t="s">
        <v>6021</v>
      </c>
      <c r="H920" s="279"/>
      <c r="I920" s="279"/>
      <c r="J920" s="279"/>
      <c r="K920" s="294"/>
      <c r="L920" s="294"/>
      <c r="M920" s="88"/>
      <c r="N920" s="45" t="s">
        <v>6089</v>
      </c>
    </row>
    <row r="921" spans="1:14" ht="63.75" x14ac:dyDescent="0.25">
      <c r="A921" s="258"/>
      <c r="B921" s="279" t="s">
        <v>6023</v>
      </c>
      <c r="C921" s="279"/>
      <c r="D921" s="137" t="s">
        <v>7879</v>
      </c>
      <c r="E921" s="112">
        <v>108100</v>
      </c>
      <c r="F921" s="112"/>
      <c r="G921" s="279" t="s">
        <v>6021</v>
      </c>
      <c r="H921" s="279"/>
      <c r="I921" s="279"/>
      <c r="J921" s="279"/>
      <c r="K921" s="294"/>
      <c r="L921" s="294"/>
      <c r="M921" s="88"/>
      <c r="N921" s="45" t="s">
        <v>6089</v>
      </c>
    </row>
    <row r="922" spans="1:14" ht="63.75" x14ac:dyDescent="0.25">
      <c r="A922" s="258"/>
      <c r="B922" s="279" t="s">
        <v>6045</v>
      </c>
      <c r="C922" s="279"/>
      <c r="D922" s="137" t="s">
        <v>7879</v>
      </c>
      <c r="E922" s="112">
        <v>2437000</v>
      </c>
      <c r="F922" s="112"/>
      <c r="G922" s="279" t="s">
        <v>6046</v>
      </c>
      <c r="H922" s="279"/>
      <c r="I922" s="279"/>
      <c r="J922" s="279"/>
      <c r="K922" s="294"/>
      <c r="L922" s="258" t="s">
        <v>6047</v>
      </c>
      <c r="M922" s="51"/>
      <c r="N922" s="45" t="s">
        <v>6089</v>
      </c>
    </row>
    <row r="923" spans="1:14" ht="63.75" x14ac:dyDescent="0.25">
      <c r="A923" s="258"/>
      <c r="B923" s="279" t="s">
        <v>6048</v>
      </c>
      <c r="C923" s="279"/>
      <c r="D923" s="137" t="s">
        <v>7879</v>
      </c>
      <c r="E923" s="112">
        <v>2437000</v>
      </c>
      <c r="F923" s="112"/>
      <c r="G923" s="279" t="s">
        <v>6046</v>
      </c>
      <c r="H923" s="279"/>
      <c r="I923" s="279"/>
      <c r="J923" s="279"/>
      <c r="K923" s="294"/>
      <c r="L923" s="258" t="s">
        <v>6049</v>
      </c>
      <c r="M923" s="51"/>
      <c r="N923" s="45" t="s">
        <v>6089</v>
      </c>
    </row>
    <row r="924" spans="1:14" ht="63.75" x14ac:dyDescent="0.25">
      <c r="A924" s="258"/>
      <c r="B924" s="279" t="s">
        <v>6050</v>
      </c>
      <c r="C924" s="279"/>
      <c r="D924" s="137" t="s">
        <v>7879</v>
      </c>
      <c r="E924" s="112">
        <v>135779.01</v>
      </c>
      <c r="F924" s="112"/>
      <c r="G924" s="279" t="s">
        <v>6046</v>
      </c>
      <c r="H924" s="279"/>
      <c r="I924" s="279"/>
      <c r="J924" s="279"/>
      <c r="K924" s="294"/>
      <c r="L924" s="258" t="s">
        <v>6051</v>
      </c>
      <c r="M924" s="51"/>
      <c r="N924" s="45" t="s">
        <v>6089</v>
      </c>
    </row>
    <row r="925" spans="1:14" ht="63.75" x14ac:dyDescent="0.25">
      <c r="A925" s="258"/>
      <c r="B925" s="279" t="s">
        <v>6052</v>
      </c>
      <c r="C925" s="279"/>
      <c r="D925" s="137" t="s">
        <v>7879</v>
      </c>
      <c r="E925" s="112">
        <v>2538000</v>
      </c>
      <c r="F925" s="112"/>
      <c r="G925" s="279" t="s">
        <v>6046</v>
      </c>
      <c r="H925" s="279"/>
      <c r="I925" s="279"/>
      <c r="J925" s="279"/>
      <c r="K925" s="294"/>
      <c r="L925" s="258" t="s">
        <v>6053</v>
      </c>
      <c r="M925" s="51"/>
      <c r="N925" s="45" t="s">
        <v>6089</v>
      </c>
    </row>
    <row r="926" spans="1:14" ht="63.75" x14ac:dyDescent="0.25">
      <c r="A926" s="258"/>
      <c r="B926" s="279" t="s">
        <v>6054</v>
      </c>
      <c r="C926" s="279"/>
      <c r="D926" s="137" t="s">
        <v>7879</v>
      </c>
      <c r="E926" s="112">
        <v>95400</v>
      </c>
      <c r="F926" s="112"/>
      <c r="G926" s="279" t="s">
        <v>6046</v>
      </c>
      <c r="H926" s="279"/>
      <c r="I926" s="279"/>
      <c r="J926" s="279"/>
      <c r="K926" s="294"/>
      <c r="L926" s="258" t="s">
        <v>6055</v>
      </c>
      <c r="M926" s="51"/>
      <c r="N926" s="45" t="s">
        <v>6089</v>
      </c>
    </row>
    <row r="927" spans="1:14" ht="63.75" x14ac:dyDescent="0.25">
      <c r="A927" s="258"/>
      <c r="B927" s="279" t="s">
        <v>6056</v>
      </c>
      <c r="C927" s="279"/>
      <c r="D927" s="137" t="s">
        <v>7879</v>
      </c>
      <c r="E927" s="112">
        <v>796999.65</v>
      </c>
      <c r="F927" s="112"/>
      <c r="G927" s="279" t="s">
        <v>6046</v>
      </c>
      <c r="H927" s="279"/>
      <c r="I927" s="279"/>
      <c r="J927" s="279"/>
      <c r="K927" s="294"/>
      <c r="L927" s="258" t="s">
        <v>6057</v>
      </c>
      <c r="M927" s="51"/>
      <c r="N927" s="45" t="s">
        <v>6089</v>
      </c>
    </row>
    <row r="928" spans="1:14" ht="63.75" x14ac:dyDescent="0.25">
      <c r="A928" s="258"/>
      <c r="B928" s="279" t="s">
        <v>6058</v>
      </c>
      <c r="C928" s="279"/>
      <c r="D928" s="137" t="s">
        <v>7879</v>
      </c>
      <c r="E928" s="112">
        <v>198117.37</v>
      </c>
      <c r="F928" s="112"/>
      <c r="G928" s="279" t="s">
        <v>6046</v>
      </c>
      <c r="H928" s="279"/>
      <c r="I928" s="279"/>
      <c r="J928" s="279"/>
      <c r="K928" s="294"/>
      <c r="L928" s="258" t="s">
        <v>6059</v>
      </c>
      <c r="M928" s="51"/>
      <c r="N928" s="45" t="s">
        <v>6089</v>
      </c>
    </row>
    <row r="929" spans="1:14" ht="63.75" x14ac:dyDescent="0.25">
      <c r="A929" s="258"/>
      <c r="B929" s="279" t="s">
        <v>6060</v>
      </c>
      <c r="C929" s="279"/>
      <c r="D929" s="137" t="s">
        <v>7879</v>
      </c>
      <c r="E929" s="112">
        <v>2475000</v>
      </c>
      <c r="F929" s="112"/>
      <c r="G929" s="279" t="s">
        <v>6046</v>
      </c>
      <c r="H929" s="279"/>
      <c r="I929" s="279"/>
      <c r="J929" s="279"/>
      <c r="K929" s="294"/>
      <c r="L929" s="258" t="s">
        <v>6061</v>
      </c>
      <c r="M929" s="51"/>
      <c r="N929" s="45" t="s">
        <v>6089</v>
      </c>
    </row>
    <row r="930" spans="1:14" ht="63.75" x14ac:dyDescent="0.25">
      <c r="A930" s="258"/>
      <c r="B930" s="279" t="s">
        <v>6062</v>
      </c>
      <c r="C930" s="279"/>
      <c r="D930" s="137" t="s">
        <v>7879</v>
      </c>
      <c r="E930" s="112">
        <v>883308.96</v>
      </c>
      <c r="F930" s="112"/>
      <c r="G930" s="279" t="s">
        <v>6046</v>
      </c>
      <c r="H930" s="279"/>
      <c r="I930" s="279"/>
      <c r="J930" s="279"/>
      <c r="K930" s="294"/>
      <c r="L930" s="258" t="s">
        <v>6063</v>
      </c>
      <c r="M930" s="51"/>
      <c r="N930" s="45" t="s">
        <v>6089</v>
      </c>
    </row>
    <row r="931" spans="1:14" ht="63.75" x14ac:dyDescent="0.25">
      <c r="A931" s="258"/>
      <c r="B931" s="279" t="s">
        <v>6064</v>
      </c>
      <c r="C931" s="279"/>
      <c r="D931" s="137" t="s">
        <v>7879</v>
      </c>
      <c r="E931" s="112">
        <v>43700</v>
      </c>
      <c r="F931" s="112"/>
      <c r="G931" s="279" t="s">
        <v>6046</v>
      </c>
      <c r="H931" s="279"/>
      <c r="I931" s="279"/>
      <c r="J931" s="279"/>
      <c r="K931" s="294"/>
      <c r="L931" s="258" t="s">
        <v>6065</v>
      </c>
      <c r="M931" s="51"/>
      <c r="N931" s="45" t="s">
        <v>6089</v>
      </c>
    </row>
    <row r="932" spans="1:14" ht="63.75" x14ac:dyDescent="0.25">
      <c r="A932" s="258"/>
      <c r="B932" s="279" t="s">
        <v>6066</v>
      </c>
      <c r="C932" s="279"/>
      <c r="D932" s="137" t="s">
        <v>7879</v>
      </c>
      <c r="E932" s="112">
        <v>2437000</v>
      </c>
      <c r="F932" s="112"/>
      <c r="G932" s="279" t="s">
        <v>6046</v>
      </c>
      <c r="H932" s="279"/>
      <c r="I932" s="279"/>
      <c r="J932" s="279"/>
      <c r="K932" s="294"/>
      <c r="L932" s="258" t="s">
        <v>6067</v>
      </c>
      <c r="M932" s="51"/>
      <c r="N932" s="45" t="s">
        <v>6089</v>
      </c>
    </row>
    <row r="933" spans="1:14" ht="63.75" x14ac:dyDescent="0.25">
      <c r="A933" s="258"/>
      <c r="B933" s="279" t="s">
        <v>6068</v>
      </c>
      <c r="C933" s="279"/>
      <c r="D933" s="137" t="s">
        <v>7879</v>
      </c>
      <c r="E933" s="112">
        <v>794111.96</v>
      </c>
      <c r="F933" s="112"/>
      <c r="G933" s="279" t="s">
        <v>6046</v>
      </c>
      <c r="H933" s="279"/>
      <c r="I933" s="279"/>
      <c r="J933" s="279"/>
      <c r="K933" s="294"/>
      <c r="L933" s="258" t="s">
        <v>6069</v>
      </c>
      <c r="M933" s="51"/>
      <c r="N933" s="45" t="s">
        <v>6089</v>
      </c>
    </row>
    <row r="934" spans="1:14" ht="63.75" x14ac:dyDescent="0.25">
      <c r="A934" s="258"/>
      <c r="B934" s="279" t="s">
        <v>6070</v>
      </c>
      <c r="C934" s="279"/>
      <c r="D934" s="137" t="s">
        <v>7879</v>
      </c>
      <c r="E934" s="112">
        <v>58400</v>
      </c>
      <c r="F934" s="112"/>
      <c r="G934" s="279" t="s">
        <v>6046</v>
      </c>
      <c r="H934" s="279"/>
      <c r="I934" s="279"/>
      <c r="J934" s="279"/>
      <c r="K934" s="294"/>
      <c r="L934" s="258" t="s">
        <v>6071</v>
      </c>
      <c r="M934" s="51"/>
      <c r="N934" s="45" t="s">
        <v>6089</v>
      </c>
    </row>
    <row r="935" spans="1:14" ht="63.75" x14ac:dyDescent="0.25">
      <c r="A935" s="258"/>
      <c r="B935" s="279" t="s">
        <v>6072</v>
      </c>
      <c r="C935" s="279"/>
      <c r="D935" s="137" t="s">
        <v>7879</v>
      </c>
      <c r="E935" s="112">
        <v>842640</v>
      </c>
      <c r="F935" s="112"/>
      <c r="G935" s="279" t="s">
        <v>6046</v>
      </c>
      <c r="H935" s="279"/>
      <c r="I935" s="279"/>
      <c r="J935" s="279"/>
      <c r="K935" s="294"/>
      <c r="L935" s="258" t="s">
        <v>6073</v>
      </c>
      <c r="M935" s="51"/>
      <c r="N935" s="45" t="s">
        <v>6089</v>
      </c>
    </row>
    <row r="936" spans="1:14" ht="63.75" x14ac:dyDescent="0.25">
      <c r="A936" s="258"/>
      <c r="B936" s="279" t="s">
        <v>6074</v>
      </c>
      <c r="C936" s="279"/>
      <c r="D936" s="137" t="s">
        <v>7879</v>
      </c>
      <c r="E936" s="112">
        <v>802309</v>
      </c>
      <c r="F936" s="112"/>
      <c r="G936" s="279" t="s">
        <v>6046</v>
      </c>
      <c r="H936" s="279"/>
      <c r="I936" s="279"/>
      <c r="J936" s="279"/>
      <c r="K936" s="294"/>
      <c r="L936" s="258" t="s">
        <v>6075</v>
      </c>
      <c r="M936" s="51"/>
      <c r="N936" s="45" t="s">
        <v>6089</v>
      </c>
    </row>
    <row r="937" spans="1:14" ht="63.75" x14ac:dyDescent="0.25">
      <c r="A937" s="258"/>
      <c r="B937" s="279" t="s">
        <v>6076</v>
      </c>
      <c r="C937" s="279"/>
      <c r="D937" s="137" t="s">
        <v>7879</v>
      </c>
      <c r="E937" s="112">
        <v>927631.4</v>
      </c>
      <c r="F937" s="112"/>
      <c r="G937" s="279" t="s">
        <v>6046</v>
      </c>
      <c r="H937" s="279"/>
      <c r="I937" s="279"/>
      <c r="J937" s="279"/>
      <c r="K937" s="294"/>
      <c r="L937" s="258" t="s">
        <v>6077</v>
      </c>
      <c r="M937" s="51"/>
      <c r="N937" s="45" t="s">
        <v>6089</v>
      </c>
    </row>
    <row r="938" spans="1:14" ht="63.75" x14ac:dyDescent="0.25">
      <c r="A938" s="258"/>
      <c r="B938" s="279" t="s">
        <v>6078</v>
      </c>
      <c r="C938" s="279"/>
      <c r="D938" s="137" t="s">
        <v>7879</v>
      </c>
      <c r="E938" s="112">
        <v>984640.01</v>
      </c>
      <c r="F938" s="112"/>
      <c r="G938" s="279" t="s">
        <v>6046</v>
      </c>
      <c r="H938" s="279"/>
      <c r="I938" s="279"/>
      <c r="J938" s="279"/>
      <c r="K938" s="294"/>
      <c r="L938" s="258" t="s">
        <v>6079</v>
      </c>
      <c r="M938" s="51"/>
      <c r="N938" s="45" t="s">
        <v>6089</v>
      </c>
    </row>
    <row r="939" spans="1:14" ht="63.75" x14ac:dyDescent="0.25">
      <c r="A939" s="258"/>
      <c r="B939" s="279" t="s">
        <v>6080</v>
      </c>
      <c r="C939" s="279"/>
      <c r="D939" s="137" t="s">
        <v>7879</v>
      </c>
      <c r="E939" s="99">
        <v>166112.89000000001</v>
      </c>
      <c r="F939" s="99"/>
      <c r="G939" s="279" t="s">
        <v>6046</v>
      </c>
      <c r="H939" s="279"/>
      <c r="I939" s="279"/>
      <c r="J939" s="279"/>
      <c r="K939" s="294"/>
      <c r="L939" s="258" t="s">
        <v>6081</v>
      </c>
      <c r="M939" s="51"/>
      <c r="N939" s="45" t="s">
        <v>6089</v>
      </c>
    </row>
    <row r="940" spans="1:14" ht="63.75" x14ac:dyDescent="0.25">
      <c r="A940" s="258"/>
      <c r="B940" s="279" t="s">
        <v>6082</v>
      </c>
      <c r="C940" s="279"/>
      <c r="D940" s="137" t="s">
        <v>7879</v>
      </c>
      <c r="E940" s="51">
        <v>24750</v>
      </c>
      <c r="F940" s="51"/>
      <c r="G940" s="279" t="s">
        <v>6083</v>
      </c>
      <c r="H940" s="279"/>
      <c r="I940" s="279"/>
      <c r="J940" s="279"/>
      <c r="K940" s="294"/>
      <c r="L940" s="258"/>
      <c r="M940" s="51"/>
      <c r="N940" s="45" t="s">
        <v>6089</v>
      </c>
    </row>
    <row r="941" spans="1:14" ht="63.75" x14ac:dyDescent="0.25">
      <c r="A941" s="258"/>
      <c r="B941" s="279" t="s">
        <v>6084</v>
      </c>
      <c r="C941" s="279"/>
      <c r="D941" s="137" t="s">
        <v>7879</v>
      </c>
      <c r="E941" s="51">
        <v>13800</v>
      </c>
      <c r="F941" s="51"/>
      <c r="G941" s="279" t="s">
        <v>6085</v>
      </c>
      <c r="H941" s="279"/>
      <c r="I941" s="279"/>
      <c r="J941" s="279"/>
      <c r="K941" s="294"/>
      <c r="L941" s="258"/>
      <c r="M941" s="51"/>
      <c r="N941" s="45" t="s">
        <v>6089</v>
      </c>
    </row>
    <row r="942" spans="1:14" ht="63.75" x14ac:dyDescent="0.25">
      <c r="A942" s="258"/>
      <c r="B942" s="279" t="s">
        <v>6086</v>
      </c>
      <c r="C942" s="279"/>
      <c r="D942" s="137" t="s">
        <v>7879</v>
      </c>
      <c r="E942" s="51">
        <v>13800</v>
      </c>
      <c r="F942" s="51"/>
      <c r="G942" s="279" t="s">
        <v>6085</v>
      </c>
      <c r="H942" s="279"/>
      <c r="I942" s="279"/>
      <c r="J942" s="279"/>
      <c r="K942" s="294"/>
      <c r="L942" s="258"/>
      <c r="M942" s="51"/>
      <c r="N942" s="45" t="s">
        <v>6089</v>
      </c>
    </row>
    <row r="943" spans="1:14" ht="63.75" x14ac:dyDescent="0.25">
      <c r="A943" s="258"/>
      <c r="B943" s="279" t="s">
        <v>6084</v>
      </c>
      <c r="C943" s="279"/>
      <c r="D943" s="137" t="s">
        <v>7879</v>
      </c>
      <c r="E943" s="51">
        <v>13800</v>
      </c>
      <c r="F943" s="51"/>
      <c r="G943" s="279" t="s">
        <v>6085</v>
      </c>
      <c r="H943" s="279"/>
      <c r="I943" s="279"/>
      <c r="J943" s="279"/>
      <c r="K943" s="294"/>
      <c r="L943" s="258"/>
      <c r="M943" s="51"/>
      <c r="N943" s="45" t="s">
        <v>6089</v>
      </c>
    </row>
    <row r="944" spans="1:14" ht="63.75" x14ac:dyDescent="0.25">
      <c r="A944" s="258"/>
      <c r="B944" s="279" t="s">
        <v>6087</v>
      </c>
      <c r="C944" s="279"/>
      <c r="D944" s="137" t="s">
        <v>7879</v>
      </c>
      <c r="E944" s="51">
        <v>37600</v>
      </c>
      <c r="F944" s="51"/>
      <c r="G944" s="279" t="s">
        <v>6085</v>
      </c>
      <c r="H944" s="279"/>
      <c r="I944" s="279"/>
      <c r="J944" s="279"/>
      <c r="K944" s="294"/>
      <c r="L944" s="258"/>
      <c r="M944" s="51"/>
      <c r="N944" s="45" t="s">
        <v>6089</v>
      </c>
    </row>
    <row r="945" spans="1:14" ht="63.75" x14ac:dyDescent="0.25">
      <c r="A945" s="258"/>
      <c r="B945" s="279" t="s">
        <v>6808</v>
      </c>
      <c r="C945" s="279"/>
      <c r="D945" s="137" t="s">
        <v>7879</v>
      </c>
      <c r="E945" s="51">
        <v>34058</v>
      </c>
      <c r="F945" s="51"/>
      <c r="G945" s="279" t="s">
        <v>6085</v>
      </c>
      <c r="H945" s="279"/>
      <c r="I945" s="279"/>
      <c r="J945" s="279"/>
      <c r="K945" s="294"/>
      <c r="L945" s="258"/>
      <c r="M945" s="51"/>
      <c r="N945" s="45" t="s">
        <v>6089</v>
      </c>
    </row>
    <row r="946" spans="1:14" ht="63.75" x14ac:dyDescent="0.25">
      <c r="A946" s="258"/>
      <c r="B946" s="279" t="s">
        <v>6088</v>
      </c>
      <c r="C946" s="279"/>
      <c r="D946" s="137" t="s">
        <v>7879</v>
      </c>
      <c r="E946" s="51">
        <v>40000</v>
      </c>
      <c r="F946" s="51"/>
      <c r="G946" s="279" t="s">
        <v>6085</v>
      </c>
      <c r="H946" s="279"/>
      <c r="I946" s="279"/>
      <c r="J946" s="279"/>
      <c r="K946" s="294"/>
      <c r="L946" s="258"/>
      <c r="M946" s="51"/>
      <c r="N946" s="45" t="s">
        <v>6089</v>
      </c>
    </row>
    <row r="947" spans="1:14" ht="63.75" x14ac:dyDescent="0.25">
      <c r="A947" s="258"/>
      <c r="B947" s="279" t="s">
        <v>6809</v>
      </c>
      <c r="C947" s="279"/>
      <c r="D947" s="137" t="s">
        <v>7879</v>
      </c>
      <c r="E947" s="51">
        <v>34058</v>
      </c>
      <c r="F947" s="51"/>
      <c r="G947" s="279" t="s">
        <v>6085</v>
      </c>
      <c r="H947" s="279"/>
      <c r="I947" s="279"/>
      <c r="J947" s="279"/>
      <c r="K947" s="294"/>
      <c r="L947" s="258"/>
      <c r="M947" s="51"/>
      <c r="N947" s="45" t="s">
        <v>6089</v>
      </c>
    </row>
    <row r="948" spans="1:14" ht="63.75" x14ac:dyDescent="0.25">
      <c r="A948" s="258"/>
      <c r="B948" s="54" t="s">
        <v>6122</v>
      </c>
      <c r="C948" s="54"/>
      <c r="D948" s="137" t="s">
        <v>7879</v>
      </c>
      <c r="E948" s="51">
        <v>18000</v>
      </c>
      <c r="F948" s="51"/>
      <c r="G948" s="279" t="s">
        <v>6123</v>
      </c>
      <c r="H948" s="279"/>
      <c r="I948" s="279"/>
      <c r="J948" s="279"/>
      <c r="K948" s="294"/>
      <c r="L948" s="51"/>
      <c r="M948" s="294" t="s">
        <v>6814</v>
      </c>
      <c r="N948" s="45" t="s">
        <v>6120</v>
      </c>
    </row>
    <row r="949" spans="1:14" ht="63.75" x14ac:dyDescent="0.25">
      <c r="A949" s="258"/>
      <c r="B949" s="279" t="s">
        <v>6124</v>
      </c>
      <c r="C949" s="279"/>
      <c r="D949" s="137" t="s">
        <v>7879</v>
      </c>
      <c r="E949" s="51">
        <v>77710</v>
      </c>
      <c r="F949" s="51"/>
      <c r="G949" s="279" t="s">
        <v>6125</v>
      </c>
      <c r="H949" s="279"/>
      <c r="I949" s="279"/>
      <c r="J949" s="279"/>
      <c r="K949" s="294"/>
      <c r="L949" s="51"/>
      <c r="M949" s="294" t="s">
        <v>6814</v>
      </c>
      <c r="N949" s="45" t="s">
        <v>6120</v>
      </c>
    </row>
    <row r="950" spans="1:14" ht="63.75" x14ac:dyDescent="0.25">
      <c r="A950" s="258"/>
      <c r="B950" s="54" t="s">
        <v>6126</v>
      </c>
      <c r="C950" s="54"/>
      <c r="D950" s="137" t="s">
        <v>7879</v>
      </c>
      <c r="E950" s="51">
        <v>10700</v>
      </c>
      <c r="F950" s="51"/>
      <c r="G950" s="279" t="s">
        <v>6123</v>
      </c>
      <c r="H950" s="279"/>
      <c r="I950" s="279"/>
      <c r="J950" s="279"/>
      <c r="K950" s="294"/>
      <c r="L950" s="51"/>
      <c r="M950" s="294" t="s">
        <v>6814</v>
      </c>
      <c r="N950" s="45" t="s">
        <v>6120</v>
      </c>
    </row>
    <row r="951" spans="1:14" ht="63.75" x14ac:dyDescent="0.25">
      <c r="A951" s="258"/>
      <c r="B951" s="54" t="s">
        <v>6127</v>
      </c>
      <c r="C951" s="54"/>
      <c r="D951" s="137" t="s">
        <v>7879</v>
      </c>
      <c r="E951" s="51">
        <v>18700</v>
      </c>
      <c r="F951" s="51"/>
      <c r="G951" s="279" t="s">
        <v>6125</v>
      </c>
      <c r="H951" s="279"/>
      <c r="I951" s="279"/>
      <c r="J951" s="279"/>
      <c r="K951" s="294"/>
      <c r="L951" s="51"/>
      <c r="M951" s="294" t="s">
        <v>6814</v>
      </c>
      <c r="N951" s="45" t="s">
        <v>6120</v>
      </c>
    </row>
    <row r="952" spans="1:14" ht="63.75" x14ac:dyDescent="0.25">
      <c r="A952" s="258"/>
      <c r="B952" s="54" t="s">
        <v>6128</v>
      </c>
      <c r="C952" s="54"/>
      <c r="D952" s="137" t="s">
        <v>7879</v>
      </c>
      <c r="E952" s="51">
        <v>505475.91</v>
      </c>
      <c r="F952" s="51"/>
      <c r="G952" s="279" t="s">
        <v>6129</v>
      </c>
      <c r="H952" s="279"/>
      <c r="I952" s="279"/>
      <c r="J952" s="279"/>
      <c r="K952" s="294"/>
      <c r="L952" s="51"/>
      <c r="M952" s="294" t="s">
        <v>6814</v>
      </c>
      <c r="N952" s="45" t="s">
        <v>6120</v>
      </c>
    </row>
    <row r="953" spans="1:14" ht="76.5" x14ac:dyDescent="0.25">
      <c r="A953" s="258"/>
      <c r="B953" s="54" t="s">
        <v>6130</v>
      </c>
      <c r="C953" s="54"/>
      <c r="D953" s="137" t="s">
        <v>7879</v>
      </c>
      <c r="E953" s="51">
        <v>1100000</v>
      </c>
      <c r="F953" s="51"/>
      <c r="G953" s="279" t="s">
        <v>7435</v>
      </c>
      <c r="H953" s="279"/>
      <c r="I953" s="279"/>
      <c r="J953" s="279"/>
      <c r="K953" s="294"/>
      <c r="L953" s="51"/>
      <c r="M953" s="294" t="s">
        <v>6814</v>
      </c>
      <c r="N953" s="45" t="s">
        <v>7436</v>
      </c>
    </row>
    <row r="954" spans="1:14" ht="63.75" x14ac:dyDescent="0.25">
      <c r="A954" s="258"/>
      <c r="B954" s="279" t="s">
        <v>6131</v>
      </c>
      <c r="C954" s="279"/>
      <c r="D954" s="137" t="s">
        <v>7879</v>
      </c>
      <c r="E954" s="126">
        <v>1200000</v>
      </c>
      <c r="F954" s="126"/>
      <c r="G954" s="279" t="s">
        <v>6132</v>
      </c>
      <c r="H954" s="279"/>
      <c r="I954" s="279"/>
      <c r="J954" s="279"/>
      <c r="K954" s="294"/>
      <c r="L954" s="51"/>
      <c r="M954" s="258" t="s">
        <v>6133</v>
      </c>
      <c r="N954" s="45" t="s">
        <v>6120</v>
      </c>
    </row>
    <row r="955" spans="1:14" ht="89.25" x14ac:dyDescent="0.25">
      <c r="A955" s="258"/>
      <c r="B955" s="98" t="s">
        <v>6134</v>
      </c>
      <c r="C955" s="98"/>
      <c r="D955" s="137" t="s">
        <v>7879</v>
      </c>
      <c r="E955" s="67">
        <v>380000</v>
      </c>
      <c r="F955" s="67"/>
      <c r="G955" s="279" t="s">
        <v>6135</v>
      </c>
      <c r="H955" s="279"/>
      <c r="I955" s="279"/>
      <c r="J955" s="279"/>
      <c r="K955" s="294"/>
      <c r="L955" s="51"/>
      <c r="M955" s="294" t="s">
        <v>6136</v>
      </c>
      <c r="N955" s="45" t="s">
        <v>6120</v>
      </c>
    </row>
    <row r="956" spans="1:14" ht="76.5" x14ac:dyDescent="0.25">
      <c r="A956" s="258"/>
      <c r="B956" s="279" t="s">
        <v>6137</v>
      </c>
      <c r="C956" s="279"/>
      <c r="D956" s="137" t="s">
        <v>7879</v>
      </c>
      <c r="E956" s="67">
        <v>592902.38</v>
      </c>
      <c r="F956" s="67"/>
      <c r="G956" s="279" t="s">
        <v>6138</v>
      </c>
      <c r="H956" s="279"/>
      <c r="I956" s="279"/>
      <c r="J956" s="279"/>
      <c r="K956" s="294"/>
      <c r="L956" s="51"/>
      <c r="M956" s="294" t="s">
        <v>6139</v>
      </c>
      <c r="N956" s="45" t="s">
        <v>6120</v>
      </c>
    </row>
    <row r="957" spans="1:14" ht="63.75" x14ac:dyDescent="0.25">
      <c r="A957" s="258"/>
      <c r="B957" s="279" t="s">
        <v>6140</v>
      </c>
      <c r="C957" s="279"/>
      <c r="D957" s="137" t="s">
        <v>7879</v>
      </c>
      <c r="E957" s="51">
        <v>614412.5</v>
      </c>
      <c r="F957" s="51"/>
      <c r="G957" s="279" t="s">
        <v>6141</v>
      </c>
      <c r="H957" s="279"/>
      <c r="I957" s="279"/>
      <c r="J957" s="279"/>
      <c r="K957" s="294"/>
      <c r="L957" s="51"/>
      <c r="M957" s="88"/>
      <c r="N957" s="45" t="s">
        <v>6120</v>
      </c>
    </row>
    <row r="958" spans="1:14" ht="63.75" x14ac:dyDescent="0.25">
      <c r="A958" s="258"/>
      <c r="B958" s="279" t="s">
        <v>6142</v>
      </c>
      <c r="C958" s="279"/>
      <c r="D958" s="137" t="s">
        <v>7879</v>
      </c>
      <c r="E958" s="99">
        <f>108000-3000</f>
        <v>105000</v>
      </c>
      <c r="F958" s="99"/>
      <c r="G958" s="279" t="s">
        <v>6143</v>
      </c>
      <c r="H958" s="279"/>
      <c r="I958" s="279"/>
      <c r="J958" s="279"/>
      <c r="K958" s="294"/>
      <c r="L958" s="258"/>
      <c r="M958" s="294">
        <f>36-1</f>
        <v>35</v>
      </c>
      <c r="N958" s="45" t="s">
        <v>6764</v>
      </c>
    </row>
    <row r="959" spans="1:14" ht="63.75" x14ac:dyDescent="0.25">
      <c r="A959" s="258"/>
      <c r="B959" s="279" t="s">
        <v>6144</v>
      </c>
      <c r="C959" s="279"/>
      <c r="D959" s="137" t="s">
        <v>7879</v>
      </c>
      <c r="E959" s="99">
        <v>40000</v>
      </c>
      <c r="F959" s="99"/>
      <c r="G959" s="279" t="s">
        <v>6143</v>
      </c>
      <c r="H959" s="279"/>
      <c r="I959" s="279"/>
      <c r="J959" s="279"/>
      <c r="K959" s="294"/>
      <c r="L959" s="258"/>
      <c r="M959" s="294">
        <v>20</v>
      </c>
      <c r="N959" s="45" t="s">
        <v>6764</v>
      </c>
    </row>
    <row r="960" spans="1:14" ht="63.75" x14ac:dyDescent="0.25">
      <c r="A960" s="294"/>
      <c r="B960" s="279" t="s">
        <v>6145</v>
      </c>
      <c r="C960" s="279"/>
      <c r="D960" s="137" t="s">
        <v>7879</v>
      </c>
      <c r="E960" s="112">
        <v>2913704.54</v>
      </c>
      <c r="F960" s="112"/>
      <c r="G960" s="279" t="s">
        <v>6146</v>
      </c>
      <c r="H960" s="279"/>
      <c r="I960" s="279"/>
      <c r="J960" s="279"/>
      <c r="K960" s="294"/>
      <c r="L960" s="294" t="s">
        <v>6147</v>
      </c>
      <c r="M960" s="88"/>
      <c r="N960" s="45" t="s">
        <v>6764</v>
      </c>
    </row>
    <row r="961" spans="1:14" ht="63.75" x14ac:dyDescent="0.25">
      <c r="A961" s="294"/>
      <c r="B961" s="279" t="s">
        <v>6148</v>
      </c>
      <c r="C961" s="279"/>
      <c r="D961" s="137" t="s">
        <v>7879</v>
      </c>
      <c r="E961" s="99">
        <v>3280532.03</v>
      </c>
      <c r="F961" s="99"/>
      <c r="G961" s="279" t="s">
        <v>6149</v>
      </c>
      <c r="H961" s="279"/>
      <c r="I961" s="279"/>
      <c r="J961" s="279"/>
      <c r="K961" s="294"/>
      <c r="L961" s="258" t="s">
        <v>6150</v>
      </c>
      <c r="M961" s="88"/>
      <c r="N961" s="45" t="s">
        <v>6764</v>
      </c>
    </row>
    <row r="962" spans="1:14" ht="63.75" x14ac:dyDescent="0.25">
      <c r="A962" s="294"/>
      <c r="B962" s="279" t="s">
        <v>6151</v>
      </c>
      <c r="C962" s="279"/>
      <c r="D962" s="137" t="s">
        <v>7879</v>
      </c>
      <c r="E962" s="99">
        <v>4955717.33</v>
      </c>
      <c r="F962" s="99"/>
      <c r="G962" s="279" t="s">
        <v>6152</v>
      </c>
      <c r="H962" s="279"/>
      <c r="I962" s="279"/>
      <c r="J962" s="279"/>
      <c r="K962" s="294"/>
      <c r="L962" s="294" t="s">
        <v>6153</v>
      </c>
      <c r="M962" s="88"/>
      <c r="N962" s="45" t="s">
        <v>6764</v>
      </c>
    </row>
    <row r="963" spans="1:14" ht="63.75" x14ac:dyDescent="0.25">
      <c r="A963" s="294"/>
      <c r="B963" s="279" t="s">
        <v>6154</v>
      </c>
      <c r="C963" s="279"/>
      <c r="D963" s="137" t="s">
        <v>7879</v>
      </c>
      <c r="E963" s="99">
        <v>4306666.66</v>
      </c>
      <c r="F963" s="99"/>
      <c r="G963" s="279" t="s">
        <v>6155</v>
      </c>
      <c r="H963" s="279"/>
      <c r="I963" s="279"/>
      <c r="J963" s="279"/>
      <c r="K963" s="294"/>
      <c r="L963" s="258"/>
      <c r="M963" s="88"/>
      <c r="N963" s="45" t="s">
        <v>6764</v>
      </c>
    </row>
    <row r="964" spans="1:14" ht="63.75" x14ac:dyDescent="0.25">
      <c r="A964" s="294"/>
      <c r="B964" s="279" t="s">
        <v>6156</v>
      </c>
      <c r="C964" s="279"/>
      <c r="D964" s="137" t="s">
        <v>7879</v>
      </c>
      <c r="E964" s="99">
        <v>5954844.5</v>
      </c>
      <c r="F964" s="99"/>
      <c r="G964" s="279" t="s">
        <v>6157</v>
      </c>
      <c r="H964" s="279"/>
      <c r="I964" s="279"/>
      <c r="J964" s="279"/>
      <c r="K964" s="294"/>
      <c r="L964" s="294" t="s">
        <v>1402</v>
      </c>
      <c r="M964" s="88"/>
      <c r="N964" s="45" t="s">
        <v>6764</v>
      </c>
    </row>
    <row r="965" spans="1:14" ht="63.75" x14ac:dyDescent="0.25">
      <c r="A965" s="258"/>
      <c r="B965" s="279" t="s">
        <v>6158</v>
      </c>
      <c r="C965" s="279"/>
      <c r="D965" s="137" t="s">
        <v>7879</v>
      </c>
      <c r="E965" s="99">
        <v>5400</v>
      </c>
      <c r="F965" s="99"/>
      <c r="G965" s="279" t="s">
        <v>6143</v>
      </c>
      <c r="H965" s="279"/>
      <c r="I965" s="279"/>
      <c r="J965" s="279"/>
      <c r="K965" s="294"/>
      <c r="L965" s="258"/>
      <c r="M965" s="294">
        <v>4</v>
      </c>
      <c r="N965" s="45" t="s">
        <v>6764</v>
      </c>
    </row>
    <row r="966" spans="1:14" ht="63.75" x14ac:dyDescent="0.25">
      <c r="A966" s="258"/>
      <c r="B966" s="136" t="s">
        <v>4818</v>
      </c>
      <c r="C966" s="136"/>
      <c r="D966" s="137" t="s">
        <v>7879</v>
      </c>
      <c r="E966" s="99"/>
      <c r="F966" s="99"/>
      <c r="G966" s="279" t="s">
        <v>4819</v>
      </c>
      <c r="H966" s="279"/>
      <c r="I966" s="279"/>
      <c r="J966" s="279"/>
      <c r="K966" s="294"/>
      <c r="L966" s="136" t="s">
        <v>6159</v>
      </c>
      <c r="M966" s="258"/>
      <c r="N966" s="45" t="s">
        <v>6764</v>
      </c>
    </row>
    <row r="967" spans="1:14" ht="63.75" x14ac:dyDescent="0.25">
      <c r="A967" s="258"/>
      <c r="B967" s="279" t="s">
        <v>6160</v>
      </c>
      <c r="C967" s="279"/>
      <c r="D967" s="137" t="s">
        <v>7879</v>
      </c>
      <c r="E967" s="99">
        <f>6833.33-4100</f>
        <v>2733.33</v>
      </c>
      <c r="F967" s="99"/>
      <c r="G967" s="279" t="s">
        <v>6143</v>
      </c>
      <c r="H967" s="279"/>
      <c r="I967" s="279"/>
      <c r="J967" s="279"/>
      <c r="K967" s="294"/>
      <c r="L967" s="258"/>
      <c r="M967" s="294">
        <v>2</v>
      </c>
      <c r="N967" s="45" t="s">
        <v>6764</v>
      </c>
    </row>
    <row r="968" spans="1:14" ht="63.75" x14ac:dyDescent="0.25">
      <c r="A968" s="258"/>
      <c r="B968" s="279" t="s">
        <v>6161</v>
      </c>
      <c r="C968" s="279"/>
      <c r="D968" s="137" t="s">
        <v>7879</v>
      </c>
      <c r="E968" s="99">
        <v>5061</v>
      </c>
      <c r="F968" s="99"/>
      <c r="G968" s="279" t="s">
        <v>6143</v>
      </c>
      <c r="H968" s="279"/>
      <c r="I968" s="279"/>
      <c r="J968" s="279"/>
      <c r="K968" s="294"/>
      <c r="L968" s="258"/>
      <c r="M968" s="294">
        <v>1</v>
      </c>
      <c r="N968" s="45" t="s">
        <v>6764</v>
      </c>
    </row>
    <row r="969" spans="1:14" ht="63.75" x14ac:dyDescent="0.25">
      <c r="A969" s="258"/>
      <c r="B969" s="279" t="s">
        <v>6162</v>
      </c>
      <c r="C969" s="279"/>
      <c r="D969" s="137" t="s">
        <v>7879</v>
      </c>
      <c r="E969" s="99">
        <v>5044</v>
      </c>
      <c r="F969" s="99"/>
      <c r="G969" s="279" t="s">
        <v>6143</v>
      </c>
      <c r="H969" s="279"/>
      <c r="I969" s="279"/>
      <c r="J969" s="279"/>
      <c r="K969" s="294"/>
      <c r="L969" s="258"/>
      <c r="M969" s="294">
        <v>2</v>
      </c>
      <c r="N969" s="45" t="s">
        <v>6764</v>
      </c>
    </row>
    <row r="970" spans="1:14" ht="63.75" x14ac:dyDescent="0.25">
      <c r="A970" s="258"/>
      <c r="B970" s="279" t="s">
        <v>6163</v>
      </c>
      <c r="C970" s="279"/>
      <c r="D970" s="137" t="s">
        <v>7879</v>
      </c>
      <c r="E970" s="99">
        <v>61770.66</v>
      </c>
      <c r="F970" s="99"/>
      <c r="G970" s="279" t="s">
        <v>6143</v>
      </c>
      <c r="H970" s="279"/>
      <c r="I970" s="279"/>
      <c r="J970" s="279"/>
      <c r="K970" s="294"/>
      <c r="L970" s="258"/>
      <c r="M970" s="294">
        <v>4</v>
      </c>
      <c r="N970" s="45" t="s">
        <v>6764</v>
      </c>
    </row>
    <row r="971" spans="1:14" ht="63.75" x14ac:dyDescent="0.25">
      <c r="A971" s="258"/>
      <c r="B971" s="279" t="s">
        <v>6164</v>
      </c>
      <c r="C971" s="279"/>
      <c r="D971" s="137" t="s">
        <v>7879</v>
      </c>
      <c r="E971" s="99">
        <f>(52950 -(52950/5*2))</f>
        <v>31770</v>
      </c>
      <c r="F971" s="99"/>
      <c r="G971" s="279" t="s">
        <v>6143</v>
      </c>
      <c r="H971" s="279"/>
      <c r="I971" s="279"/>
      <c r="J971" s="279"/>
      <c r="K971" s="294"/>
      <c r="L971" s="258"/>
      <c r="M971" s="294">
        <f>5-2</f>
        <v>3</v>
      </c>
      <c r="N971" s="45" t="s">
        <v>6764</v>
      </c>
    </row>
    <row r="972" spans="1:14" ht="63.75" x14ac:dyDescent="0.25">
      <c r="A972" s="258"/>
      <c r="B972" s="279" t="s">
        <v>6165</v>
      </c>
      <c r="C972" s="279"/>
      <c r="D972" s="137" t="s">
        <v>7879</v>
      </c>
      <c r="E972" s="99">
        <v>224824.85</v>
      </c>
      <c r="F972" s="99"/>
      <c r="G972" s="279" t="s">
        <v>6143</v>
      </c>
      <c r="H972" s="279"/>
      <c r="I972" s="279"/>
      <c r="J972" s="279"/>
      <c r="K972" s="294"/>
      <c r="L972" s="258"/>
      <c r="M972" s="294">
        <v>2</v>
      </c>
      <c r="N972" s="45" t="s">
        <v>6764</v>
      </c>
    </row>
    <row r="973" spans="1:14" ht="63.75" x14ac:dyDescent="0.25">
      <c r="A973" s="258"/>
      <c r="B973" s="279" t="s">
        <v>6166</v>
      </c>
      <c r="C973" s="279"/>
      <c r="D973" s="137" t="s">
        <v>7879</v>
      </c>
      <c r="E973" s="99">
        <v>214576.27</v>
      </c>
      <c r="F973" s="99"/>
      <c r="G973" s="279" t="s">
        <v>6143</v>
      </c>
      <c r="H973" s="279"/>
      <c r="I973" s="279"/>
      <c r="J973" s="279"/>
      <c r="K973" s="294"/>
      <c r="L973" s="258"/>
      <c r="M973" s="294">
        <v>40</v>
      </c>
      <c r="N973" s="45" t="s">
        <v>6764</v>
      </c>
    </row>
    <row r="974" spans="1:14" ht="63.75" x14ac:dyDescent="0.25">
      <c r="A974" s="258"/>
      <c r="B974" s="279" t="s">
        <v>6167</v>
      </c>
      <c r="C974" s="279"/>
      <c r="D974" s="137" t="s">
        <v>7879</v>
      </c>
      <c r="E974" s="99">
        <v>99000</v>
      </c>
      <c r="F974" s="99"/>
      <c r="G974" s="279" t="s">
        <v>6143</v>
      </c>
      <c r="H974" s="279"/>
      <c r="I974" s="279"/>
      <c r="J974" s="279"/>
      <c r="K974" s="294"/>
      <c r="L974" s="294"/>
      <c r="M974" s="294">
        <v>33</v>
      </c>
      <c r="N974" s="45" t="s">
        <v>6764</v>
      </c>
    </row>
    <row r="975" spans="1:14" ht="63.75" x14ac:dyDescent="0.25">
      <c r="A975" s="258"/>
      <c r="B975" s="279" t="s">
        <v>6168</v>
      </c>
      <c r="C975" s="279"/>
      <c r="D975" s="137" t="s">
        <v>7879</v>
      </c>
      <c r="E975" s="99">
        <v>41000</v>
      </c>
      <c r="F975" s="99"/>
      <c r="G975" s="279" t="s">
        <v>6143</v>
      </c>
      <c r="H975" s="279"/>
      <c r="I975" s="279"/>
      <c r="J975" s="279"/>
      <c r="K975" s="294"/>
      <c r="L975" s="258"/>
      <c r="M975" s="294">
        <v>20</v>
      </c>
      <c r="N975" s="45" t="s">
        <v>6764</v>
      </c>
    </row>
    <row r="976" spans="1:14" ht="63.75" x14ac:dyDescent="0.25">
      <c r="A976" s="258"/>
      <c r="B976" s="279" t="s">
        <v>6169</v>
      </c>
      <c r="C976" s="279"/>
      <c r="D976" s="137" t="s">
        <v>7879</v>
      </c>
      <c r="E976" s="99">
        <v>114000</v>
      </c>
      <c r="F976" s="99"/>
      <c r="G976" s="279" t="s">
        <v>6143</v>
      </c>
      <c r="H976" s="279"/>
      <c r="I976" s="279"/>
      <c r="J976" s="279"/>
      <c r="K976" s="294"/>
      <c r="L976" s="258"/>
      <c r="M976" s="294">
        <v>38</v>
      </c>
      <c r="N976" s="45" t="s">
        <v>6764</v>
      </c>
    </row>
    <row r="977" spans="1:14" ht="63.75" x14ac:dyDescent="0.25">
      <c r="A977" s="258"/>
      <c r="B977" s="279" t="s">
        <v>6170</v>
      </c>
      <c r="C977" s="279"/>
      <c r="D977" s="137" t="s">
        <v>7879</v>
      </c>
      <c r="E977" s="99">
        <v>92000</v>
      </c>
      <c r="F977" s="99"/>
      <c r="G977" s="279" t="s">
        <v>6143</v>
      </c>
      <c r="H977" s="279"/>
      <c r="I977" s="279"/>
      <c r="J977" s="279"/>
      <c r="K977" s="294"/>
      <c r="L977" s="258"/>
      <c r="M977" s="294">
        <v>23</v>
      </c>
      <c r="N977" s="45" t="s">
        <v>6764</v>
      </c>
    </row>
    <row r="978" spans="1:14" ht="63.75" x14ac:dyDescent="0.25">
      <c r="A978" s="258"/>
      <c r="B978" s="279" t="s">
        <v>6145</v>
      </c>
      <c r="C978" s="279"/>
      <c r="D978" s="137" t="s">
        <v>7879</v>
      </c>
      <c r="E978" s="99">
        <v>650049</v>
      </c>
      <c r="F978" s="99"/>
      <c r="G978" s="279" t="s">
        <v>6172</v>
      </c>
      <c r="H978" s="279"/>
      <c r="I978" s="279"/>
      <c r="J978" s="279"/>
      <c r="K978" s="294"/>
      <c r="L978" s="294" t="s">
        <v>6171</v>
      </c>
      <c r="M978" s="88"/>
      <c r="N978" s="45" t="s">
        <v>6764</v>
      </c>
    </row>
    <row r="979" spans="1:14" ht="63.75" x14ac:dyDescent="0.25">
      <c r="A979" s="258"/>
      <c r="B979" s="279" t="s">
        <v>6145</v>
      </c>
      <c r="C979" s="279"/>
      <c r="D979" s="137" t="s">
        <v>7879</v>
      </c>
      <c r="E979" s="99">
        <v>2326186.46</v>
      </c>
      <c r="F979" s="99"/>
      <c r="G979" s="279" t="s">
        <v>6173</v>
      </c>
      <c r="H979" s="279"/>
      <c r="I979" s="279"/>
      <c r="J979" s="279"/>
      <c r="K979" s="294"/>
      <c r="L979" s="294" t="s">
        <v>5428</v>
      </c>
      <c r="M979" s="88"/>
      <c r="N979" s="45" t="s">
        <v>6764</v>
      </c>
    </row>
    <row r="980" spans="1:14" ht="63.75" x14ac:dyDescent="0.25">
      <c r="A980" s="258"/>
      <c r="B980" s="279" t="s">
        <v>6174</v>
      </c>
      <c r="C980" s="279"/>
      <c r="D980" s="137" t="s">
        <v>7879</v>
      </c>
      <c r="E980" s="99">
        <v>1111408.2</v>
      </c>
      <c r="F980" s="99"/>
      <c r="G980" s="279" t="s">
        <v>6175</v>
      </c>
      <c r="H980" s="279"/>
      <c r="I980" s="279"/>
      <c r="J980" s="279"/>
      <c r="K980" s="294"/>
      <c r="L980" s="294" t="s">
        <v>5428</v>
      </c>
      <c r="M980" s="88"/>
      <c r="N980" s="45" t="s">
        <v>6764</v>
      </c>
    </row>
    <row r="981" spans="1:14" ht="63.75" x14ac:dyDescent="0.25">
      <c r="A981" s="258"/>
      <c r="B981" s="279" t="s">
        <v>6176</v>
      </c>
      <c r="C981" s="279"/>
      <c r="D981" s="137" t="s">
        <v>7879</v>
      </c>
      <c r="E981" s="99">
        <v>1488674.75</v>
      </c>
      <c r="F981" s="99"/>
      <c r="G981" s="279" t="s">
        <v>6177</v>
      </c>
      <c r="H981" s="279"/>
      <c r="I981" s="279"/>
      <c r="J981" s="279"/>
      <c r="K981" s="294"/>
      <c r="L981" s="294" t="s">
        <v>1484</v>
      </c>
      <c r="M981" s="88"/>
      <c r="N981" s="45" t="s">
        <v>6764</v>
      </c>
    </row>
    <row r="982" spans="1:14" ht="63.75" x14ac:dyDescent="0.25">
      <c r="A982" s="294"/>
      <c r="B982" s="279" t="s">
        <v>6178</v>
      </c>
      <c r="C982" s="279"/>
      <c r="D982" s="137" t="s">
        <v>7879</v>
      </c>
      <c r="E982" s="99">
        <v>46150</v>
      </c>
      <c r="F982" s="99"/>
      <c r="G982" s="279" t="s">
        <v>6815</v>
      </c>
      <c r="H982" s="279"/>
      <c r="I982" s="279"/>
      <c r="J982" s="279"/>
      <c r="K982" s="294"/>
      <c r="L982" s="258"/>
      <c r="M982" s="88"/>
      <c r="N982" s="45" t="s">
        <v>6764</v>
      </c>
    </row>
    <row r="983" spans="1:14" ht="63.75" x14ac:dyDescent="0.25">
      <c r="A983" s="294"/>
      <c r="B983" s="279" t="s">
        <v>6179</v>
      </c>
      <c r="C983" s="279"/>
      <c r="D983" s="137" t="s">
        <v>7879</v>
      </c>
      <c r="E983" s="112">
        <v>23063.48</v>
      </c>
      <c r="F983" s="112"/>
      <c r="G983" s="54"/>
      <c r="H983" s="54"/>
      <c r="I983" s="54"/>
      <c r="J983" s="54"/>
      <c r="K983" s="294"/>
      <c r="L983" s="258"/>
      <c r="M983" s="294">
        <v>1</v>
      </c>
      <c r="N983" s="45" t="s">
        <v>6764</v>
      </c>
    </row>
    <row r="984" spans="1:14" ht="63.75" x14ac:dyDescent="0.25">
      <c r="A984" s="294"/>
      <c r="B984" s="279" t="s">
        <v>6179</v>
      </c>
      <c r="C984" s="279"/>
      <c r="D984" s="137" t="s">
        <v>7879</v>
      </c>
      <c r="E984" s="112">
        <v>23063.48</v>
      </c>
      <c r="F984" s="112"/>
      <c r="G984" s="54"/>
      <c r="H984" s="54"/>
      <c r="I984" s="54"/>
      <c r="J984" s="54"/>
      <c r="K984" s="294"/>
      <c r="L984" s="258"/>
      <c r="M984" s="294">
        <v>1</v>
      </c>
      <c r="N984" s="45" t="s">
        <v>6764</v>
      </c>
    </row>
    <row r="985" spans="1:14" ht="63.75" x14ac:dyDescent="0.25">
      <c r="A985" s="294"/>
      <c r="B985" s="279" t="s">
        <v>6179</v>
      </c>
      <c r="C985" s="279"/>
      <c r="D985" s="137" t="s">
        <v>7879</v>
      </c>
      <c r="E985" s="112">
        <v>23063.48</v>
      </c>
      <c r="F985" s="112"/>
      <c r="G985" s="54"/>
      <c r="H985" s="54"/>
      <c r="I985" s="54"/>
      <c r="J985" s="54"/>
      <c r="K985" s="294"/>
      <c r="L985" s="258"/>
      <c r="M985" s="294">
        <v>1</v>
      </c>
      <c r="N985" s="45" t="s">
        <v>6764</v>
      </c>
    </row>
    <row r="986" spans="1:14" ht="63.75" x14ac:dyDescent="0.25">
      <c r="A986" s="294"/>
      <c r="B986" s="279" t="s">
        <v>6179</v>
      </c>
      <c r="C986" s="279"/>
      <c r="D986" s="137" t="s">
        <v>7879</v>
      </c>
      <c r="E986" s="112">
        <v>23063.48</v>
      </c>
      <c r="F986" s="112"/>
      <c r="G986" s="54"/>
      <c r="H986" s="54"/>
      <c r="I986" s="54"/>
      <c r="J986" s="54"/>
      <c r="K986" s="294"/>
      <c r="L986" s="258"/>
      <c r="M986" s="294">
        <v>1</v>
      </c>
      <c r="N986" s="45" t="s">
        <v>6764</v>
      </c>
    </row>
    <row r="987" spans="1:14" ht="63.75" x14ac:dyDescent="0.25">
      <c r="A987" s="294"/>
      <c r="B987" s="279" t="s">
        <v>6179</v>
      </c>
      <c r="C987" s="279"/>
      <c r="D987" s="137" t="s">
        <v>7879</v>
      </c>
      <c r="E987" s="112">
        <v>23063.48</v>
      </c>
      <c r="F987" s="112"/>
      <c r="G987" s="54"/>
      <c r="H987" s="54"/>
      <c r="I987" s="54"/>
      <c r="J987" s="54"/>
      <c r="K987" s="294"/>
      <c r="L987" s="258"/>
      <c r="M987" s="294">
        <v>1</v>
      </c>
      <c r="N987" s="45" t="s">
        <v>6764</v>
      </c>
    </row>
    <row r="988" spans="1:14" ht="63.75" x14ac:dyDescent="0.25">
      <c r="A988" s="294"/>
      <c r="B988" s="279" t="s">
        <v>6180</v>
      </c>
      <c r="C988" s="279"/>
      <c r="D988" s="137" t="s">
        <v>7879</v>
      </c>
      <c r="E988" s="112">
        <v>28838.48</v>
      </c>
      <c r="F988" s="112"/>
      <c r="G988" s="54"/>
      <c r="H988" s="54"/>
      <c r="I988" s="54"/>
      <c r="J988" s="54"/>
      <c r="K988" s="294"/>
      <c r="L988" s="258"/>
      <c r="M988" s="294">
        <v>1</v>
      </c>
      <c r="N988" s="45" t="s">
        <v>6764</v>
      </c>
    </row>
    <row r="989" spans="1:14" ht="63.75" x14ac:dyDescent="0.25">
      <c r="A989" s="294"/>
      <c r="B989" s="279" t="s">
        <v>6181</v>
      </c>
      <c r="C989" s="279"/>
      <c r="D989" s="137" t="s">
        <v>7879</v>
      </c>
      <c r="E989" s="112">
        <v>22773.48</v>
      </c>
      <c r="F989" s="112"/>
      <c r="G989" s="54"/>
      <c r="H989" s="54"/>
      <c r="I989" s="54"/>
      <c r="J989" s="54"/>
      <c r="K989" s="294"/>
      <c r="L989" s="258"/>
      <c r="M989" s="294">
        <v>1</v>
      </c>
      <c r="N989" s="45" t="s">
        <v>6764</v>
      </c>
    </row>
    <row r="990" spans="1:14" ht="63.75" x14ac:dyDescent="0.25">
      <c r="A990" s="294"/>
      <c r="B990" s="279" t="s">
        <v>6181</v>
      </c>
      <c r="C990" s="279"/>
      <c r="D990" s="137" t="s">
        <v>7879</v>
      </c>
      <c r="E990" s="112">
        <v>22773.48</v>
      </c>
      <c r="F990" s="112"/>
      <c r="G990" s="54"/>
      <c r="H990" s="54"/>
      <c r="I990" s="54"/>
      <c r="J990" s="54"/>
      <c r="K990" s="294"/>
      <c r="L990" s="258"/>
      <c r="M990" s="294">
        <v>1</v>
      </c>
      <c r="N990" s="45" t="s">
        <v>6764</v>
      </c>
    </row>
    <row r="991" spans="1:14" ht="63.75" x14ac:dyDescent="0.25">
      <c r="A991" s="294"/>
      <c r="B991" s="279" t="s">
        <v>6181</v>
      </c>
      <c r="C991" s="279"/>
      <c r="D991" s="137" t="s">
        <v>7879</v>
      </c>
      <c r="E991" s="112">
        <v>22773.97</v>
      </c>
      <c r="F991" s="112"/>
      <c r="G991" s="54"/>
      <c r="H991" s="54"/>
      <c r="I991" s="54"/>
      <c r="J991" s="54"/>
      <c r="K991" s="294"/>
      <c r="L991" s="258"/>
      <c r="M991" s="294">
        <v>1</v>
      </c>
      <c r="N991" s="45" t="s">
        <v>6764</v>
      </c>
    </row>
    <row r="992" spans="1:14" ht="63.75" x14ac:dyDescent="0.25">
      <c r="A992" s="294"/>
      <c r="B992" s="279" t="s">
        <v>6182</v>
      </c>
      <c r="C992" s="279"/>
      <c r="D992" s="137" t="s">
        <v>7879</v>
      </c>
      <c r="E992" s="112">
        <v>25793.48</v>
      </c>
      <c r="F992" s="112"/>
      <c r="G992" s="54"/>
      <c r="H992" s="54"/>
      <c r="I992" s="54"/>
      <c r="J992" s="54"/>
      <c r="K992" s="294"/>
      <c r="L992" s="258"/>
      <c r="M992" s="294">
        <v>1</v>
      </c>
      <c r="N992" s="45" t="s">
        <v>6764</v>
      </c>
    </row>
    <row r="993" spans="1:14" ht="63.75" x14ac:dyDescent="0.25">
      <c r="A993" s="294"/>
      <c r="B993" s="279" t="s">
        <v>6182</v>
      </c>
      <c r="C993" s="279"/>
      <c r="D993" s="137" t="s">
        <v>7879</v>
      </c>
      <c r="E993" s="112">
        <v>25793.48</v>
      </c>
      <c r="F993" s="112"/>
      <c r="G993" s="54"/>
      <c r="H993" s="54"/>
      <c r="I993" s="54"/>
      <c r="J993" s="54"/>
      <c r="K993" s="294"/>
      <c r="L993" s="258"/>
      <c r="M993" s="294">
        <v>1</v>
      </c>
      <c r="N993" s="45" t="s">
        <v>6764</v>
      </c>
    </row>
    <row r="994" spans="1:14" ht="63.75" x14ac:dyDescent="0.25">
      <c r="A994" s="294"/>
      <c r="B994" s="279" t="s">
        <v>6183</v>
      </c>
      <c r="C994" s="279"/>
      <c r="D994" s="137" t="s">
        <v>7879</v>
      </c>
      <c r="E994" s="112">
        <v>76118.48</v>
      </c>
      <c r="F994" s="112"/>
      <c r="G994" s="54"/>
      <c r="H994" s="54"/>
      <c r="I994" s="54"/>
      <c r="J994" s="54"/>
      <c r="K994" s="294"/>
      <c r="L994" s="258"/>
      <c r="M994" s="294">
        <v>1</v>
      </c>
      <c r="N994" s="45" t="s">
        <v>6764</v>
      </c>
    </row>
    <row r="995" spans="1:14" ht="63.75" x14ac:dyDescent="0.25">
      <c r="A995" s="294"/>
      <c r="B995" s="279" t="s">
        <v>6183</v>
      </c>
      <c r="C995" s="279"/>
      <c r="D995" s="137" t="s">
        <v>7879</v>
      </c>
      <c r="E995" s="112">
        <v>76118.48</v>
      </c>
      <c r="F995" s="112"/>
      <c r="G995" s="54"/>
      <c r="H995" s="54"/>
      <c r="I995" s="54"/>
      <c r="J995" s="54"/>
      <c r="K995" s="294"/>
      <c r="L995" s="258"/>
      <c r="M995" s="294">
        <v>1</v>
      </c>
      <c r="N995" s="45" t="s">
        <v>6764</v>
      </c>
    </row>
    <row r="996" spans="1:14" ht="63.75" x14ac:dyDescent="0.25">
      <c r="A996" s="294"/>
      <c r="B996" s="279" t="s">
        <v>6183</v>
      </c>
      <c r="C996" s="279"/>
      <c r="D996" s="137" t="s">
        <v>7879</v>
      </c>
      <c r="E996" s="112">
        <v>76118.48</v>
      </c>
      <c r="F996" s="112"/>
      <c r="G996" s="54"/>
      <c r="H996" s="54"/>
      <c r="I996" s="54"/>
      <c r="J996" s="54"/>
      <c r="K996" s="294"/>
      <c r="L996" s="258"/>
      <c r="M996" s="294">
        <v>1</v>
      </c>
      <c r="N996" s="45" t="s">
        <v>6764</v>
      </c>
    </row>
    <row r="997" spans="1:14" ht="63.75" x14ac:dyDescent="0.25">
      <c r="A997" s="294"/>
      <c r="B997" s="279" t="s">
        <v>6184</v>
      </c>
      <c r="C997" s="279"/>
      <c r="D997" s="137" t="s">
        <v>7879</v>
      </c>
      <c r="E997" s="112">
        <v>40441.35</v>
      </c>
      <c r="F997" s="112"/>
      <c r="G997" s="54"/>
      <c r="H997" s="54"/>
      <c r="I997" s="54"/>
      <c r="J997" s="54"/>
      <c r="K997" s="294"/>
      <c r="L997" s="258"/>
      <c r="M997" s="294">
        <v>1</v>
      </c>
      <c r="N997" s="45" t="s">
        <v>6764</v>
      </c>
    </row>
    <row r="998" spans="1:14" ht="63.75" x14ac:dyDescent="0.25">
      <c r="A998" s="294"/>
      <c r="B998" s="279" t="s">
        <v>6184</v>
      </c>
      <c r="C998" s="279"/>
      <c r="D998" s="137" t="s">
        <v>7879</v>
      </c>
      <c r="E998" s="112">
        <v>40441.35</v>
      </c>
      <c r="F998" s="112"/>
      <c r="G998" s="54"/>
      <c r="H998" s="54"/>
      <c r="I998" s="54"/>
      <c r="J998" s="54"/>
      <c r="K998" s="294"/>
      <c r="L998" s="258"/>
      <c r="M998" s="294">
        <v>1</v>
      </c>
      <c r="N998" s="45" t="s">
        <v>6764</v>
      </c>
    </row>
    <row r="999" spans="1:14" ht="63.75" x14ac:dyDescent="0.25">
      <c r="A999" s="294"/>
      <c r="B999" s="279" t="s">
        <v>6185</v>
      </c>
      <c r="C999" s="279"/>
      <c r="D999" s="137" t="s">
        <v>7879</v>
      </c>
      <c r="E999" s="112">
        <v>37088.410000000003</v>
      </c>
      <c r="F999" s="112"/>
      <c r="G999" s="54"/>
      <c r="H999" s="54"/>
      <c r="I999" s="54"/>
      <c r="J999" s="54"/>
      <c r="K999" s="294"/>
      <c r="L999" s="258"/>
      <c r="M999" s="294">
        <v>1</v>
      </c>
      <c r="N999" s="45" t="s">
        <v>6764</v>
      </c>
    </row>
    <row r="1000" spans="1:14" ht="63.75" x14ac:dyDescent="0.25">
      <c r="A1000" s="294"/>
      <c r="B1000" s="279" t="s">
        <v>6185</v>
      </c>
      <c r="C1000" s="279"/>
      <c r="D1000" s="137" t="s">
        <v>7879</v>
      </c>
      <c r="E1000" s="112">
        <v>37088.410000000003</v>
      </c>
      <c r="F1000" s="112"/>
      <c r="G1000" s="54"/>
      <c r="H1000" s="54"/>
      <c r="I1000" s="54"/>
      <c r="J1000" s="54"/>
      <c r="K1000" s="294"/>
      <c r="L1000" s="258"/>
      <c r="M1000" s="294">
        <v>1</v>
      </c>
      <c r="N1000" s="45" t="s">
        <v>6764</v>
      </c>
    </row>
    <row r="1001" spans="1:14" ht="63.75" x14ac:dyDescent="0.25">
      <c r="A1001" s="294"/>
      <c r="B1001" s="279" t="s">
        <v>6186</v>
      </c>
      <c r="C1001" s="279"/>
      <c r="D1001" s="137" t="s">
        <v>7879</v>
      </c>
      <c r="E1001" s="112">
        <v>19000</v>
      </c>
      <c r="F1001" s="112"/>
      <c r="G1001" s="54"/>
      <c r="H1001" s="54"/>
      <c r="I1001" s="54"/>
      <c r="J1001" s="54"/>
      <c r="K1001" s="294"/>
      <c r="L1001" s="258"/>
      <c r="M1001" s="294">
        <v>1</v>
      </c>
      <c r="N1001" s="45" t="s">
        <v>6764</v>
      </c>
    </row>
    <row r="1002" spans="1:14" ht="63.75" x14ac:dyDescent="0.25">
      <c r="A1002" s="294"/>
      <c r="B1002" s="279" t="s">
        <v>6187</v>
      </c>
      <c r="C1002" s="279"/>
      <c r="D1002" s="137" t="s">
        <v>7879</v>
      </c>
      <c r="E1002" s="112">
        <v>19000</v>
      </c>
      <c r="F1002" s="112"/>
      <c r="G1002" s="54"/>
      <c r="H1002" s="54"/>
      <c r="I1002" s="54"/>
      <c r="J1002" s="54"/>
      <c r="K1002" s="294"/>
      <c r="L1002" s="258"/>
      <c r="M1002" s="294">
        <v>1</v>
      </c>
      <c r="N1002" s="45" t="s">
        <v>6764</v>
      </c>
    </row>
    <row r="1003" spans="1:14" ht="63.75" x14ac:dyDescent="0.25">
      <c r="A1003" s="294"/>
      <c r="B1003" s="279" t="s">
        <v>6188</v>
      </c>
      <c r="C1003" s="279"/>
      <c r="D1003" s="137" t="s">
        <v>7879</v>
      </c>
      <c r="E1003" s="112">
        <v>19000</v>
      </c>
      <c r="F1003" s="112"/>
      <c r="G1003" s="54"/>
      <c r="H1003" s="54"/>
      <c r="I1003" s="54"/>
      <c r="J1003" s="54"/>
      <c r="K1003" s="294"/>
      <c r="L1003" s="258"/>
      <c r="M1003" s="294">
        <v>1</v>
      </c>
      <c r="N1003" s="45" t="s">
        <v>6764</v>
      </c>
    </row>
    <row r="1004" spans="1:14" ht="63.75" x14ac:dyDescent="0.25">
      <c r="A1004" s="294"/>
      <c r="B1004" s="279" t="s">
        <v>6186</v>
      </c>
      <c r="C1004" s="279"/>
      <c r="D1004" s="137" t="s">
        <v>7879</v>
      </c>
      <c r="E1004" s="112">
        <v>19000</v>
      </c>
      <c r="F1004" s="112"/>
      <c r="G1004" s="54"/>
      <c r="H1004" s="54"/>
      <c r="I1004" s="54"/>
      <c r="J1004" s="54"/>
      <c r="K1004" s="294"/>
      <c r="L1004" s="258"/>
      <c r="M1004" s="294">
        <v>1</v>
      </c>
      <c r="N1004" s="45" t="s">
        <v>6764</v>
      </c>
    </row>
    <row r="1005" spans="1:14" ht="63.75" x14ac:dyDescent="0.25">
      <c r="A1005" s="294"/>
      <c r="B1005" s="279" t="s">
        <v>6187</v>
      </c>
      <c r="C1005" s="279"/>
      <c r="D1005" s="137" t="s">
        <v>7879</v>
      </c>
      <c r="E1005" s="112">
        <v>19000</v>
      </c>
      <c r="F1005" s="112"/>
      <c r="G1005" s="54"/>
      <c r="H1005" s="54"/>
      <c r="I1005" s="54"/>
      <c r="J1005" s="54"/>
      <c r="K1005" s="294"/>
      <c r="L1005" s="258"/>
      <c r="M1005" s="294">
        <v>1</v>
      </c>
      <c r="N1005" s="45" t="s">
        <v>6764</v>
      </c>
    </row>
    <row r="1006" spans="1:14" ht="63.75" x14ac:dyDescent="0.25">
      <c r="A1006" s="294"/>
      <c r="B1006" s="279" t="s">
        <v>6188</v>
      </c>
      <c r="C1006" s="279"/>
      <c r="D1006" s="137" t="s">
        <v>7879</v>
      </c>
      <c r="E1006" s="112">
        <v>19000</v>
      </c>
      <c r="F1006" s="112"/>
      <c r="G1006" s="54"/>
      <c r="H1006" s="54"/>
      <c r="I1006" s="54"/>
      <c r="J1006" s="54"/>
      <c r="K1006" s="294"/>
      <c r="L1006" s="258"/>
      <c r="M1006" s="294">
        <v>1</v>
      </c>
      <c r="N1006" s="45" t="s">
        <v>6764</v>
      </c>
    </row>
    <row r="1007" spans="1:14" ht="63.75" x14ac:dyDescent="0.25">
      <c r="A1007" s="294"/>
      <c r="B1007" s="279" t="s">
        <v>6189</v>
      </c>
      <c r="C1007" s="279"/>
      <c r="D1007" s="137" t="s">
        <v>7879</v>
      </c>
      <c r="E1007" s="112">
        <v>19000</v>
      </c>
      <c r="F1007" s="112"/>
      <c r="G1007" s="54"/>
      <c r="H1007" s="54"/>
      <c r="I1007" s="54"/>
      <c r="J1007" s="54"/>
      <c r="K1007" s="294"/>
      <c r="L1007" s="258"/>
      <c r="M1007" s="294">
        <v>1</v>
      </c>
      <c r="N1007" s="45" t="s">
        <v>6764</v>
      </c>
    </row>
    <row r="1008" spans="1:14" ht="63.75" x14ac:dyDescent="0.25">
      <c r="A1008" s="294"/>
      <c r="B1008" s="279" t="s">
        <v>6186</v>
      </c>
      <c r="C1008" s="279"/>
      <c r="D1008" s="137" t="s">
        <v>7879</v>
      </c>
      <c r="E1008" s="112">
        <v>19000</v>
      </c>
      <c r="F1008" s="112"/>
      <c r="G1008" s="54"/>
      <c r="H1008" s="54"/>
      <c r="I1008" s="54"/>
      <c r="J1008" s="54"/>
      <c r="K1008" s="294"/>
      <c r="L1008" s="258"/>
      <c r="M1008" s="294">
        <v>1</v>
      </c>
      <c r="N1008" s="45" t="s">
        <v>6764</v>
      </c>
    </row>
    <row r="1009" spans="1:14" ht="63.75" x14ac:dyDescent="0.25">
      <c r="A1009" s="294"/>
      <c r="B1009" s="279" t="s">
        <v>6190</v>
      </c>
      <c r="C1009" s="279"/>
      <c r="D1009" s="137" t="s">
        <v>7879</v>
      </c>
      <c r="E1009" s="112">
        <v>19000</v>
      </c>
      <c r="F1009" s="112"/>
      <c r="G1009" s="54"/>
      <c r="H1009" s="54"/>
      <c r="I1009" s="54"/>
      <c r="J1009" s="54"/>
      <c r="K1009" s="294"/>
      <c r="L1009" s="258"/>
      <c r="M1009" s="294">
        <v>1</v>
      </c>
      <c r="N1009" s="45" t="s">
        <v>6764</v>
      </c>
    </row>
    <row r="1010" spans="1:14" ht="63.75" x14ac:dyDescent="0.25">
      <c r="A1010" s="294"/>
      <c r="B1010" s="279" t="s">
        <v>6188</v>
      </c>
      <c r="C1010" s="279"/>
      <c r="D1010" s="137" t="s">
        <v>7879</v>
      </c>
      <c r="E1010" s="112">
        <v>19000</v>
      </c>
      <c r="F1010" s="112"/>
      <c r="G1010" s="54"/>
      <c r="H1010" s="54"/>
      <c r="I1010" s="54"/>
      <c r="J1010" s="54"/>
      <c r="K1010" s="294"/>
      <c r="L1010" s="258"/>
      <c r="M1010" s="294">
        <v>1</v>
      </c>
      <c r="N1010" s="45" t="s">
        <v>6764</v>
      </c>
    </row>
    <row r="1011" spans="1:14" ht="63.75" x14ac:dyDescent="0.25">
      <c r="A1011" s="294"/>
      <c r="B1011" s="279" t="s">
        <v>6189</v>
      </c>
      <c r="C1011" s="279"/>
      <c r="D1011" s="137" t="s">
        <v>7879</v>
      </c>
      <c r="E1011" s="112">
        <v>19000</v>
      </c>
      <c r="F1011" s="112"/>
      <c r="G1011" s="54"/>
      <c r="H1011" s="54"/>
      <c r="I1011" s="54"/>
      <c r="J1011" s="54"/>
      <c r="K1011" s="294"/>
      <c r="L1011" s="258"/>
      <c r="M1011" s="294">
        <v>1</v>
      </c>
      <c r="N1011" s="45" t="s">
        <v>6764</v>
      </c>
    </row>
    <row r="1012" spans="1:14" ht="63.75" x14ac:dyDescent="0.25">
      <c r="A1012" s="294"/>
      <c r="B1012" s="279" t="s">
        <v>6191</v>
      </c>
      <c r="C1012" s="279"/>
      <c r="D1012" s="137" t="s">
        <v>7879</v>
      </c>
      <c r="E1012" s="112">
        <v>15000</v>
      </c>
      <c r="F1012" s="112"/>
      <c r="G1012" s="54"/>
      <c r="H1012" s="54"/>
      <c r="I1012" s="54"/>
      <c r="J1012" s="54"/>
      <c r="K1012" s="294"/>
      <c r="L1012" s="258"/>
      <c r="M1012" s="294">
        <v>1</v>
      </c>
      <c r="N1012" s="45" t="s">
        <v>6764</v>
      </c>
    </row>
    <row r="1013" spans="1:14" ht="63.75" x14ac:dyDescent="0.25">
      <c r="A1013" s="294"/>
      <c r="B1013" s="279" t="s">
        <v>6192</v>
      </c>
      <c r="C1013" s="279"/>
      <c r="D1013" s="137" t="s">
        <v>7879</v>
      </c>
      <c r="E1013" s="112">
        <v>24800</v>
      </c>
      <c r="F1013" s="112"/>
      <c r="G1013" s="54"/>
      <c r="H1013" s="54"/>
      <c r="I1013" s="54"/>
      <c r="J1013" s="54"/>
      <c r="K1013" s="294"/>
      <c r="L1013" s="258"/>
      <c r="M1013" s="294">
        <v>1</v>
      </c>
      <c r="N1013" s="45" t="s">
        <v>6764</v>
      </c>
    </row>
    <row r="1014" spans="1:14" ht="63.75" x14ac:dyDescent="0.25">
      <c r="A1014" s="294"/>
      <c r="B1014" s="279" t="s">
        <v>6192</v>
      </c>
      <c r="C1014" s="279"/>
      <c r="D1014" s="137" t="s">
        <v>7879</v>
      </c>
      <c r="E1014" s="112">
        <v>24800</v>
      </c>
      <c r="F1014" s="112"/>
      <c r="G1014" s="54"/>
      <c r="H1014" s="54"/>
      <c r="I1014" s="54"/>
      <c r="J1014" s="54"/>
      <c r="K1014" s="294"/>
      <c r="L1014" s="258"/>
      <c r="M1014" s="294">
        <v>1</v>
      </c>
      <c r="N1014" s="45" t="s">
        <v>6764</v>
      </c>
    </row>
    <row r="1015" spans="1:14" ht="63.75" x14ac:dyDescent="0.25">
      <c r="A1015" s="294"/>
      <c r="B1015" s="279" t="s">
        <v>6192</v>
      </c>
      <c r="C1015" s="279"/>
      <c r="D1015" s="137" t="s">
        <v>7879</v>
      </c>
      <c r="E1015" s="112">
        <v>24800</v>
      </c>
      <c r="F1015" s="112"/>
      <c r="G1015" s="54"/>
      <c r="H1015" s="54"/>
      <c r="I1015" s="54"/>
      <c r="J1015" s="54"/>
      <c r="K1015" s="294"/>
      <c r="L1015" s="258"/>
      <c r="M1015" s="294">
        <v>1</v>
      </c>
      <c r="N1015" s="45" t="s">
        <v>6764</v>
      </c>
    </row>
    <row r="1016" spans="1:14" ht="63.75" x14ac:dyDescent="0.25">
      <c r="A1016" s="294"/>
      <c r="B1016" s="279" t="s">
        <v>6192</v>
      </c>
      <c r="C1016" s="279"/>
      <c r="D1016" s="137" t="s">
        <v>7879</v>
      </c>
      <c r="E1016" s="112">
        <v>24800</v>
      </c>
      <c r="F1016" s="112"/>
      <c r="G1016" s="54"/>
      <c r="H1016" s="54"/>
      <c r="I1016" s="54"/>
      <c r="J1016" s="54"/>
      <c r="K1016" s="294"/>
      <c r="L1016" s="258"/>
      <c r="M1016" s="294">
        <v>1</v>
      </c>
      <c r="N1016" s="45" t="s">
        <v>6764</v>
      </c>
    </row>
    <row r="1017" spans="1:14" ht="63.75" x14ac:dyDescent="0.25">
      <c r="A1017" s="294"/>
      <c r="B1017" s="279" t="s">
        <v>6187</v>
      </c>
      <c r="C1017" s="279"/>
      <c r="D1017" s="137" t="s">
        <v>7879</v>
      </c>
      <c r="E1017" s="112">
        <v>24800</v>
      </c>
      <c r="F1017" s="112"/>
      <c r="G1017" s="54"/>
      <c r="H1017" s="54"/>
      <c r="I1017" s="54"/>
      <c r="J1017" s="54"/>
      <c r="K1017" s="294"/>
      <c r="L1017" s="258"/>
      <c r="M1017" s="294">
        <v>1</v>
      </c>
      <c r="N1017" s="45" t="s">
        <v>6764</v>
      </c>
    </row>
    <row r="1018" spans="1:14" ht="63.75" x14ac:dyDescent="0.25">
      <c r="A1018" s="294"/>
      <c r="B1018" s="279" t="s">
        <v>6187</v>
      </c>
      <c r="C1018" s="279"/>
      <c r="D1018" s="137" t="s">
        <v>7879</v>
      </c>
      <c r="E1018" s="112">
        <v>24800</v>
      </c>
      <c r="F1018" s="112"/>
      <c r="G1018" s="54"/>
      <c r="H1018" s="54"/>
      <c r="I1018" s="54"/>
      <c r="J1018" s="54"/>
      <c r="K1018" s="294"/>
      <c r="L1018" s="258"/>
      <c r="M1018" s="294">
        <v>1</v>
      </c>
      <c r="N1018" s="45" t="s">
        <v>6764</v>
      </c>
    </row>
    <row r="1019" spans="1:14" ht="63.75" x14ac:dyDescent="0.25">
      <c r="A1019" s="294"/>
      <c r="B1019" s="279" t="s">
        <v>6187</v>
      </c>
      <c r="C1019" s="279"/>
      <c r="D1019" s="137" t="s">
        <v>7879</v>
      </c>
      <c r="E1019" s="112">
        <v>24800</v>
      </c>
      <c r="F1019" s="112"/>
      <c r="G1019" s="54"/>
      <c r="H1019" s="54"/>
      <c r="I1019" s="54"/>
      <c r="J1019" s="54"/>
      <c r="K1019" s="294"/>
      <c r="L1019" s="258"/>
      <c r="M1019" s="294">
        <v>1</v>
      </c>
      <c r="N1019" s="45" t="s">
        <v>6764</v>
      </c>
    </row>
    <row r="1020" spans="1:14" ht="63.75" x14ac:dyDescent="0.25">
      <c r="A1020" s="294"/>
      <c r="B1020" s="279" t="s">
        <v>6193</v>
      </c>
      <c r="C1020" s="279"/>
      <c r="D1020" s="137" t="s">
        <v>7879</v>
      </c>
      <c r="E1020" s="112">
        <v>24800</v>
      </c>
      <c r="F1020" s="112"/>
      <c r="G1020" s="54"/>
      <c r="H1020" s="54"/>
      <c r="I1020" s="54"/>
      <c r="J1020" s="54"/>
      <c r="K1020" s="294"/>
      <c r="L1020" s="258"/>
      <c r="M1020" s="294">
        <v>1</v>
      </c>
      <c r="N1020" s="45" t="s">
        <v>6764</v>
      </c>
    </row>
    <row r="1021" spans="1:14" ht="63.75" x14ac:dyDescent="0.25">
      <c r="A1021" s="294"/>
      <c r="B1021" s="279" t="s">
        <v>6193</v>
      </c>
      <c r="C1021" s="279"/>
      <c r="D1021" s="137" t="s">
        <v>7879</v>
      </c>
      <c r="E1021" s="112">
        <v>24800</v>
      </c>
      <c r="F1021" s="112"/>
      <c r="G1021" s="54"/>
      <c r="H1021" s="54"/>
      <c r="I1021" s="54"/>
      <c r="J1021" s="54"/>
      <c r="K1021" s="294"/>
      <c r="L1021" s="258"/>
      <c r="M1021" s="294">
        <v>1</v>
      </c>
      <c r="N1021" s="45" t="s">
        <v>6764</v>
      </c>
    </row>
    <row r="1022" spans="1:14" ht="63.75" x14ac:dyDescent="0.25">
      <c r="A1022" s="294"/>
      <c r="B1022" s="279" t="s">
        <v>6193</v>
      </c>
      <c r="C1022" s="279"/>
      <c r="D1022" s="137" t="s">
        <v>7879</v>
      </c>
      <c r="E1022" s="112">
        <v>24800</v>
      </c>
      <c r="F1022" s="112"/>
      <c r="G1022" s="54"/>
      <c r="H1022" s="54"/>
      <c r="I1022" s="54"/>
      <c r="J1022" s="54"/>
      <c r="K1022" s="294"/>
      <c r="L1022" s="258"/>
      <c r="M1022" s="294">
        <v>1</v>
      </c>
      <c r="N1022" s="45" t="s">
        <v>6764</v>
      </c>
    </row>
    <row r="1023" spans="1:14" ht="63.75" x14ac:dyDescent="0.25">
      <c r="A1023" s="294"/>
      <c r="B1023" s="279" t="s">
        <v>6193</v>
      </c>
      <c r="C1023" s="279"/>
      <c r="D1023" s="137" t="s">
        <v>7879</v>
      </c>
      <c r="E1023" s="112">
        <v>24800</v>
      </c>
      <c r="F1023" s="112"/>
      <c r="G1023" s="54"/>
      <c r="H1023" s="54"/>
      <c r="I1023" s="54"/>
      <c r="J1023" s="54"/>
      <c r="K1023" s="294"/>
      <c r="L1023" s="258"/>
      <c r="M1023" s="294">
        <v>1</v>
      </c>
      <c r="N1023" s="45" t="s">
        <v>6764</v>
      </c>
    </row>
    <row r="1024" spans="1:14" ht="63.75" x14ac:dyDescent="0.25">
      <c r="A1024" s="294"/>
      <c r="B1024" s="279" t="s">
        <v>6194</v>
      </c>
      <c r="C1024" s="279"/>
      <c r="D1024" s="137" t="s">
        <v>7879</v>
      </c>
      <c r="E1024" s="112">
        <v>24800</v>
      </c>
      <c r="F1024" s="112"/>
      <c r="G1024" s="54"/>
      <c r="H1024" s="54"/>
      <c r="I1024" s="54"/>
      <c r="J1024" s="54"/>
      <c r="K1024" s="294"/>
      <c r="L1024" s="258"/>
      <c r="M1024" s="294">
        <v>1</v>
      </c>
      <c r="N1024" s="45" t="s">
        <v>6764</v>
      </c>
    </row>
    <row r="1025" spans="1:14" ht="63.75" x14ac:dyDescent="0.25">
      <c r="A1025" s="294"/>
      <c r="B1025" s="279" t="s">
        <v>6194</v>
      </c>
      <c r="C1025" s="279"/>
      <c r="D1025" s="137" t="s">
        <v>7879</v>
      </c>
      <c r="E1025" s="112">
        <v>24800</v>
      </c>
      <c r="F1025" s="112"/>
      <c r="G1025" s="54"/>
      <c r="H1025" s="54"/>
      <c r="I1025" s="54"/>
      <c r="J1025" s="54"/>
      <c r="K1025" s="294"/>
      <c r="L1025" s="258"/>
      <c r="M1025" s="294">
        <v>1</v>
      </c>
      <c r="N1025" s="45" t="s">
        <v>6764</v>
      </c>
    </row>
    <row r="1026" spans="1:14" ht="63.75" x14ac:dyDescent="0.25">
      <c r="A1026" s="294"/>
      <c r="B1026" s="279" t="s">
        <v>6194</v>
      </c>
      <c r="C1026" s="279"/>
      <c r="D1026" s="137" t="s">
        <v>7879</v>
      </c>
      <c r="E1026" s="112">
        <v>24800</v>
      </c>
      <c r="F1026" s="112"/>
      <c r="G1026" s="54"/>
      <c r="H1026" s="54"/>
      <c r="I1026" s="54"/>
      <c r="J1026" s="54"/>
      <c r="K1026" s="294"/>
      <c r="L1026" s="258"/>
      <c r="M1026" s="294">
        <v>1</v>
      </c>
      <c r="N1026" s="45" t="s">
        <v>6764</v>
      </c>
    </row>
    <row r="1027" spans="1:14" ht="63.75" x14ac:dyDescent="0.25">
      <c r="A1027" s="294"/>
      <c r="B1027" s="279" t="s">
        <v>6194</v>
      </c>
      <c r="C1027" s="279"/>
      <c r="D1027" s="137" t="s">
        <v>7879</v>
      </c>
      <c r="E1027" s="112">
        <v>24800</v>
      </c>
      <c r="F1027" s="112"/>
      <c r="G1027" s="54"/>
      <c r="H1027" s="54"/>
      <c r="I1027" s="54"/>
      <c r="J1027" s="54"/>
      <c r="K1027" s="294"/>
      <c r="L1027" s="258"/>
      <c r="M1027" s="294">
        <v>1</v>
      </c>
      <c r="N1027" s="45" t="s">
        <v>6764</v>
      </c>
    </row>
    <row r="1028" spans="1:14" ht="63.75" x14ac:dyDescent="0.25">
      <c r="A1028" s="294"/>
      <c r="B1028" s="279" t="s">
        <v>6195</v>
      </c>
      <c r="C1028" s="279"/>
      <c r="D1028" s="137" t="s">
        <v>7879</v>
      </c>
      <c r="E1028" s="112">
        <v>16112</v>
      </c>
      <c r="F1028" s="112"/>
      <c r="G1028" s="54"/>
      <c r="H1028" s="54"/>
      <c r="I1028" s="54"/>
      <c r="J1028" s="54"/>
      <c r="K1028" s="294"/>
      <c r="L1028" s="258"/>
      <c r="M1028" s="294">
        <v>1</v>
      </c>
      <c r="N1028" s="45" t="s">
        <v>6764</v>
      </c>
    </row>
    <row r="1029" spans="1:14" ht="63.75" x14ac:dyDescent="0.25">
      <c r="A1029" s="294"/>
      <c r="B1029" s="279" t="s">
        <v>6196</v>
      </c>
      <c r="C1029" s="279"/>
      <c r="D1029" s="137" t="s">
        <v>7879</v>
      </c>
      <c r="E1029" s="112">
        <v>25000</v>
      </c>
      <c r="F1029" s="112"/>
      <c r="G1029" s="54"/>
      <c r="H1029" s="54"/>
      <c r="I1029" s="54"/>
      <c r="J1029" s="54"/>
      <c r="K1029" s="294"/>
      <c r="L1029" s="258"/>
      <c r="M1029" s="294">
        <v>1</v>
      </c>
      <c r="N1029" s="45" t="s">
        <v>6764</v>
      </c>
    </row>
    <row r="1030" spans="1:14" ht="63.75" x14ac:dyDescent="0.25">
      <c r="A1030" s="294"/>
      <c r="B1030" s="279" t="s">
        <v>6189</v>
      </c>
      <c r="C1030" s="279"/>
      <c r="D1030" s="137" t="s">
        <v>7879</v>
      </c>
      <c r="E1030" s="112">
        <v>25000</v>
      </c>
      <c r="F1030" s="112"/>
      <c r="G1030" s="54"/>
      <c r="H1030" s="54"/>
      <c r="I1030" s="54"/>
      <c r="J1030" s="54"/>
      <c r="K1030" s="294"/>
      <c r="L1030" s="258"/>
      <c r="M1030" s="294">
        <v>1</v>
      </c>
      <c r="N1030" s="45" t="s">
        <v>6764</v>
      </c>
    </row>
    <row r="1031" spans="1:14" ht="63.75" x14ac:dyDescent="0.25">
      <c r="A1031" s="294"/>
      <c r="B1031" s="279" t="s">
        <v>6197</v>
      </c>
      <c r="C1031" s="279"/>
      <c r="D1031" s="137" t="s">
        <v>7879</v>
      </c>
      <c r="E1031" s="112">
        <v>25000</v>
      </c>
      <c r="F1031" s="112"/>
      <c r="G1031" s="54"/>
      <c r="H1031" s="54"/>
      <c r="I1031" s="54"/>
      <c r="J1031" s="54"/>
      <c r="K1031" s="294"/>
      <c r="L1031" s="258"/>
      <c r="M1031" s="294">
        <v>1</v>
      </c>
      <c r="N1031" s="45" t="s">
        <v>6764</v>
      </c>
    </row>
    <row r="1032" spans="1:14" ht="63.75" x14ac:dyDescent="0.25">
      <c r="A1032" s="294"/>
      <c r="B1032" s="279" t="s">
        <v>6189</v>
      </c>
      <c r="C1032" s="279"/>
      <c r="D1032" s="137" t="s">
        <v>7879</v>
      </c>
      <c r="E1032" s="112">
        <v>25000</v>
      </c>
      <c r="F1032" s="112"/>
      <c r="G1032" s="54"/>
      <c r="H1032" s="54"/>
      <c r="I1032" s="54"/>
      <c r="J1032" s="54"/>
      <c r="K1032" s="294"/>
      <c r="L1032" s="258"/>
      <c r="M1032" s="294">
        <v>1</v>
      </c>
      <c r="N1032" s="45" t="s">
        <v>6764</v>
      </c>
    </row>
    <row r="1033" spans="1:14" ht="63.75" x14ac:dyDescent="0.25">
      <c r="A1033" s="294"/>
      <c r="B1033" s="279" t="s">
        <v>6198</v>
      </c>
      <c r="C1033" s="279"/>
      <c r="D1033" s="137" t="s">
        <v>7879</v>
      </c>
      <c r="E1033" s="112">
        <v>25000</v>
      </c>
      <c r="F1033" s="112"/>
      <c r="G1033" s="54"/>
      <c r="H1033" s="54"/>
      <c r="I1033" s="54"/>
      <c r="J1033" s="54"/>
      <c r="K1033" s="294"/>
      <c r="L1033" s="258"/>
      <c r="M1033" s="294">
        <v>1</v>
      </c>
      <c r="N1033" s="45" t="s">
        <v>6764</v>
      </c>
    </row>
    <row r="1034" spans="1:14" ht="63.75" x14ac:dyDescent="0.25">
      <c r="A1034" s="294"/>
      <c r="B1034" s="279" t="s">
        <v>6199</v>
      </c>
      <c r="C1034" s="279"/>
      <c r="D1034" s="137" t="s">
        <v>7879</v>
      </c>
      <c r="E1034" s="112">
        <v>13749.88</v>
      </c>
      <c r="F1034" s="112"/>
      <c r="G1034" s="54"/>
      <c r="H1034" s="54"/>
      <c r="I1034" s="54"/>
      <c r="J1034" s="54"/>
      <c r="K1034" s="294"/>
      <c r="L1034" s="258"/>
      <c r="M1034" s="294">
        <v>1</v>
      </c>
      <c r="N1034" s="45" t="s">
        <v>6764</v>
      </c>
    </row>
    <row r="1035" spans="1:14" ht="63.75" x14ac:dyDescent="0.25">
      <c r="A1035" s="294"/>
      <c r="B1035" s="279" t="s">
        <v>6200</v>
      </c>
      <c r="C1035" s="279"/>
      <c r="D1035" s="137" t="s">
        <v>7879</v>
      </c>
      <c r="E1035" s="112">
        <v>15891.71</v>
      </c>
      <c r="F1035" s="112"/>
      <c r="G1035" s="54"/>
      <c r="H1035" s="54"/>
      <c r="I1035" s="54"/>
      <c r="J1035" s="54"/>
      <c r="K1035" s="294"/>
      <c r="L1035" s="258"/>
      <c r="M1035" s="294">
        <v>1</v>
      </c>
      <c r="N1035" s="45" t="s">
        <v>6764</v>
      </c>
    </row>
    <row r="1036" spans="1:14" ht="63.75" x14ac:dyDescent="0.25">
      <c r="A1036" s="294"/>
      <c r="B1036" s="279" t="s">
        <v>6200</v>
      </c>
      <c r="C1036" s="279"/>
      <c r="D1036" s="137" t="s">
        <v>7879</v>
      </c>
      <c r="E1036" s="112">
        <v>15891.71</v>
      </c>
      <c r="F1036" s="112"/>
      <c r="G1036" s="54"/>
      <c r="H1036" s="54"/>
      <c r="I1036" s="54"/>
      <c r="J1036" s="54"/>
      <c r="K1036" s="294"/>
      <c r="L1036" s="258"/>
      <c r="M1036" s="294">
        <v>1</v>
      </c>
      <c r="N1036" s="45" t="s">
        <v>6764</v>
      </c>
    </row>
    <row r="1037" spans="1:14" ht="63.75" x14ac:dyDescent="0.25">
      <c r="A1037" s="294"/>
      <c r="B1037" s="279" t="s">
        <v>6201</v>
      </c>
      <c r="C1037" s="279"/>
      <c r="D1037" s="137" t="s">
        <v>7879</v>
      </c>
      <c r="E1037" s="112">
        <v>46004.07</v>
      </c>
      <c r="F1037" s="112"/>
      <c r="G1037" s="54"/>
      <c r="H1037" s="54"/>
      <c r="I1037" s="54"/>
      <c r="J1037" s="54"/>
      <c r="K1037" s="294"/>
      <c r="L1037" s="258"/>
      <c r="M1037" s="294">
        <v>1</v>
      </c>
      <c r="N1037" s="45" t="s">
        <v>6764</v>
      </c>
    </row>
    <row r="1038" spans="1:14" ht="63.75" x14ac:dyDescent="0.25">
      <c r="A1038" s="294"/>
      <c r="B1038" s="279" t="s">
        <v>6202</v>
      </c>
      <c r="C1038" s="279"/>
      <c r="D1038" s="137" t="s">
        <v>7879</v>
      </c>
      <c r="E1038" s="112">
        <v>21503.29</v>
      </c>
      <c r="F1038" s="112"/>
      <c r="G1038" s="54"/>
      <c r="H1038" s="54"/>
      <c r="I1038" s="54"/>
      <c r="J1038" s="54"/>
      <c r="K1038" s="294"/>
      <c r="L1038" s="258"/>
      <c r="M1038" s="294">
        <v>1</v>
      </c>
      <c r="N1038" s="45" t="s">
        <v>6764</v>
      </c>
    </row>
    <row r="1039" spans="1:14" ht="63.75" x14ac:dyDescent="0.25">
      <c r="A1039" s="294"/>
      <c r="B1039" s="279" t="s">
        <v>6202</v>
      </c>
      <c r="C1039" s="279"/>
      <c r="D1039" s="137" t="s">
        <v>7879</v>
      </c>
      <c r="E1039" s="112">
        <v>21503.29</v>
      </c>
      <c r="F1039" s="112"/>
      <c r="G1039" s="54"/>
      <c r="H1039" s="54"/>
      <c r="I1039" s="54"/>
      <c r="J1039" s="54"/>
      <c r="K1039" s="294"/>
      <c r="L1039" s="258"/>
      <c r="M1039" s="294">
        <v>1</v>
      </c>
      <c r="N1039" s="45" t="s">
        <v>6764</v>
      </c>
    </row>
    <row r="1040" spans="1:14" ht="63.75" x14ac:dyDescent="0.25">
      <c r="A1040" s="294"/>
      <c r="B1040" s="279" t="s">
        <v>6202</v>
      </c>
      <c r="C1040" s="279"/>
      <c r="D1040" s="137" t="s">
        <v>7879</v>
      </c>
      <c r="E1040" s="112">
        <v>21503.29</v>
      </c>
      <c r="F1040" s="112"/>
      <c r="G1040" s="54"/>
      <c r="H1040" s="54"/>
      <c r="I1040" s="54"/>
      <c r="J1040" s="54"/>
      <c r="K1040" s="294"/>
      <c r="L1040" s="258"/>
      <c r="M1040" s="294">
        <v>1</v>
      </c>
      <c r="N1040" s="45" t="s">
        <v>6764</v>
      </c>
    </row>
    <row r="1041" spans="1:14" ht="63.75" x14ac:dyDescent="0.25">
      <c r="A1041" s="294"/>
      <c r="B1041" s="279" t="s">
        <v>6202</v>
      </c>
      <c r="C1041" s="279"/>
      <c r="D1041" s="137" t="s">
        <v>7879</v>
      </c>
      <c r="E1041" s="112">
        <v>21503.29</v>
      </c>
      <c r="F1041" s="112"/>
      <c r="G1041" s="54"/>
      <c r="H1041" s="54"/>
      <c r="I1041" s="54"/>
      <c r="J1041" s="54"/>
      <c r="K1041" s="294"/>
      <c r="L1041" s="258"/>
      <c r="M1041" s="294">
        <v>1</v>
      </c>
      <c r="N1041" s="45" t="s">
        <v>6764</v>
      </c>
    </row>
    <row r="1042" spans="1:14" ht="63.75" x14ac:dyDescent="0.25">
      <c r="A1042" s="294"/>
      <c r="B1042" s="279" t="s">
        <v>6202</v>
      </c>
      <c r="C1042" s="279"/>
      <c r="D1042" s="137" t="s">
        <v>7879</v>
      </c>
      <c r="E1042" s="112">
        <v>21503.29</v>
      </c>
      <c r="F1042" s="112"/>
      <c r="G1042" s="54"/>
      <c r="H1042" s="54"/>
      <c r="I1042" s="54"/>
      <c r="J1042" s="54"/>
      <c r="K1042" s="294"/>
      <c r="L1042" s="258"/>
      <c r="M1042" s="294">
        <v>1</v>
      </c>
      <c r="N1042" s="45" t="s">
        <v>6764</v>
      </c>
    </row>
    <row r="1043" spans="1:14" ht="63.75" x14ac:dyDescent="0.25">
      <c r="A1043" s="294"/>
      <c r="B1043" s="279" t="s">
        <v>6202</v>
      </c>
      <c r="C1043" s="279"/>
      <c r="D1043" s="137" t="s">
        <v>7879</v>
      </c>
      <c r="E1043" s="112">
        <v>21503.29</v>
      </c>
      <c r="F1043" s="112"/>
      <c r="G1043" s="54"/>
      <c r="H1043" s="54"/>
      <c r="I1043" s="54"/>
      <c r="J1043" s="54"/>
      <c r="K1043" s="294"/>
      <c r="L1043" s="258"/>
      <c r="M1043" s="294">
        <v>1</v>
      </c>
      <c r="N1043" s="45" t="s">
        <v>6764</v>
      </c>
    </row>
    <row r="1044" spans="1:14" ht="63.75" x14ac:dyDescent="0.25">
      <c r="A1044" s="294"/>
      <c r="B1044" s="279" t="s">
        <v>6202</v>
      </c>
      <c r="C1044" s="279"/>
      <c r="D1044" s="137" t="s">
        <v>7879</v>
      </c>
      <c r="E1044" s="112">
        <v>21503.29</v>
      </c>
      <c r="F1044" s="112"/>
      <c r="G1044" s="54"/>
      <c r="H1044" s="54"/>
      <c r="I1044" s="54"/>
      <c r="J1044" s="54"/>
      <c r="K1044" s="294"/>
      <c r="L1044" s="258"/>
      <c r="M1044" s="294">
        <v>1</v>
      </c>
      <c r="N1044" s="45" t="s">
        <v>6764</v>
      </c>
    </row>
    <row r="1045" spans="1:14" ht="63.75" x14ac:dyDescent="0.25">
      <c r="A1045" s="294"/>
      <c r="B1045" s="279" t="s">
        <v>6202</v>
      </c>
      <c r="C1045" s="279"/>
      <c r="D1045" s="137" t="s">
        <v>7879</v>
      </c>
      <c r="E1045" s="112">
        <v>21503.29</v>
      </c>
      <c r="F1045" s="112"/>
      <c r="G1045" s="54"/>
      <c r="H1045" s="54"/>
      <c r="I1045" s="54"/>
      <c r="J1045" s="54"/>
      <c r="K1045" s="294"/>
      <c r="L1045" s="258"/>
      <c r="M1045" s="294">
        <v>1</v>
      </c>
      <c r="N1045" s="45" t="s">
        <v>6764</v>
      </c>
    </row>
    <row r="1046" spans="1:14" ht="63.75" x14ac:dyDescent="0.25">
      <c r="A1046" s="294"/>
      <c r="B1046" s="279" t="s">
        <v>6202</v>
      </c>
      <c r="C1046" s="279"/>
      <c r="D1046" s="137" t="s">
        <v>7879</v>
      </c>
      <c r="E1046" s="112">
        <v>31808.04</v>
      </c>
      <c r="F1046" s="112"/>
      <c r="G1046" s="54"/>
      <c r="H1046" s="54"/>
      <c r="I1046" s="54"/>
      <c r="J1046" s="54"/>
      <c r="K1046" s="294"/>
      <c r="L1046" s="258"/>
      <c r="M1046" s="294">
        <v>1</v>
      </c>
      <c r="N1046" s="45" t="s">
        <v>6764</v>
      </c>
    </row>
    <row r="1047" spans="1:14" ht="63.75" x14ac:dyDescent="0.25">
      <c r="A1047" s="294"/>
      <c r="B1047" s="279" t="s">
        <v>6203</v>
      </c>
      <c r="C1047" s="279"/>
      <c r="D1047" s="137" t="s">
        <v>7879</v>
      </c>
      <c r="E1047" s="112">
        <v>20793.900000000001</v>
      </c>
      <c r="F1047" s="112"/>
      <c r="G1047" s="54"/>
      <c r="H1047" s="54"/>
      <c r="I1047" s="54"/>
      <c r="J1047" s="54"/>
      <c r="K1047" s="294"/>
      <c r="L1047" s="258"/>
      <c r="M1047" s="294">
        <v>1</v>
      </c>
      <c r="N1047" s="45" t="s">
        <v>6764</v>
      </c>
    </row>
    <row r="1048" spans="1:14" ht="63.75" x14ac:dyDescent="0.25">
      <c r="A1048" s="294"/>
      <c r="B1048" s="279" t="s">
        <v>6204</v>
      </c>
      <c r="C1048" s="279"/>
      <c r="D1048" s="137" t="s">
        <v>7879</v>
      </c>
      <c r="E1048" s="112">
        <v>16756</v>
      </c>
      <c r="F1048" s="112"/>
      <c r="G1048" s="54"/>
      <c r="H1048" s="54"/>
      <c r="I1048" s="54"/>
      <c r="J1048" s="54"/>
      <c r="K1048" s="294"/>
      <c r="L1048" s="258"/>
      <c r="M1048" s="294">
        <v>1</v>
      </c>
      <c r="N1048" s="45" t="s">
        <v>6764</v>
      </c>
    </row>
    <row r="1049" spans="1:14" ht="63.75" x14ac:dyDescent="0.25">
      <c r="A1049" s="294"/>
      <c r="B1049" s="279" t="s">
        <v>6205</v>
      </c>
      <c r="C1049" s="279"/>
      <c r="D1049" s="137" t="s">
        <v>7879</v>
      </c>
      <c r="E1049" s="112">
        <v>100513.58</v>
      </c>
      <c r="F1049" s="112"/>
      <c r="G1049" s="54"/>
      <c r="H1049" s="54"/>
      <c r="I1049" s="54"/>
      <c r="J1049" s="54"/>
      <c r="K1049" s="294"/>
      <c r="L1049" s="258"/>
      <c r="M1049" s="294">
        <v>1</v>
      </c>
      <c r="N1049" s="45" t="s">
        <v>6764</v>
      </c>
    </row>
    <row r="1050" spans="1:14" ht="63.75" x14ac:dyDescent="0.25">
      <c r="A1050" s="294"/>
      <c r="B1050" s="279" t="s">
        <v>6206</v>
      </c>
      <c r="C1050" s="279"/>
      <c r="D1050" s="137" t="s">
        <v>7879</v>
      </c>
      <c r="E1050" s="112">
        <v>11103.41</v>
      </c>
      <c r="F1050" s="112"/>
      <c r="G1050" s="54"/>
      <c r="H1050" s="54"/>
      <c r="I1050" s="54"/>
      <c r="J1050" s="54"/>
      <c r="K1050" s="294"/>
      <c r="L1050" s="258"/>
      <c r="M1050" s="294">
        <v>1</v>
      </c>
      <c r="N1050" s="45" t="s">
        <v>6764</v>
      </c>
    </row>
    <row r="1051" spans="1:14" ht="63.75" x14ac:dyDescent="0.25">
      <c r="A1051" s="294"/>
      <c r="B1051" s="279" t="s">
        <v>6206</v>
      </c>
      <c r="C1051" s="279"/>
      <c r="D1051" s="137" t="s">
        <v>7879</v>
      </c>
      <c r="E1051" s="112">
        <v>11103.41</v>
      </c>
      <c r="F1051" s="112"/>
      <c r="G1051" s="54"/>
      <c r="H1051" s="54"/>
      <c r="I1051" s="54"/>
      <c r="J1051" s="54"/>
      <c r="K1051" s="294"/>
      <c r="L1051" s="258"/>
      <c r="M1051" s="294">
        <v>1</v>
      </c>
      <c r="N1051" s="45" t="s">
        <v>6764</v>
      </c>
    </row>
    <row r="1052" spans="1:14" ht="63.75" x14ac:dyDescent="0.25">
      <c r="A1052" s="294"/>
      <c r="B1052" s="279" t="s">
        <v>6207</v>
      </c>
      <c r="C1052" s="279"/>
      <c r="D1052" s="137" t="s">
        <v>7879</v>
      </c>
      <c r="E1052" s="112">
        <v>15053.17</v>
      </c>
      <c r="F1052" s="112"/>
      <c r="G1052" s="54"/>
      <c r="H1052" s="54"/>
      <c r="I1052" s="54"/>
      <c r="J1052" s="54"/>
      <c r="K1052" s="294"/>
      <c r="L1052" s="258"/>
      <c r="M1052" s="294">
        <v>1</v>
      </c>
      <c r="N1052" s="45" t="s">
        <v>6764</v>
      </c>
    </row>
    <row r="1053" spans="1:14" ht="63.75" x14ac:dyDescent="0.25">
      <c r="A1053" s="294"/>
      <c r="B1053" s="279" t="s">
        <v>6208</v>
      </c>
      <c r="C1053" s="279"/>
      <c r="D1053" s="137" t="s">
        <v>7879</v>
      </c>
      <c r="E1053" s="112">
        <v>33280.480000000003</v>
      </c>
      <c r="F1053" s="112"/>
      <c r="G1053" s="54"/>
      <c r="H1053" s="54"/>
      <c r="I1053" s="54"/>
      <c r="J1053" s="54"/>
      <c r="K1053" s="294"/>
      <c r="L1053" s="258"/>
      <c r="M1053" s="294">
        <v>1</v>
      </c>
      <c r="N1053" s="45" t="s">
        <v>6764</v>
      </c>
    </row>
    <row r="1054" spans="1:14" ht="63.75" x14ac:dyDescent="0.25">
      <c r="A1054" s="294"/>
      <c r="B1054" s="279" t="s">
        <v>6209</v>
      </c>
      <c r="C1054" s="279"/>
      <c r="D1054" s="137" t="s">
        <v>7879</v>
      </c>
      <c r="E1054" s="112">
        <v>9392.67</v>
      </c>
      <c r="F1054" s="112"/>
      <c r="G1054" s="54"/>
      <c r="H1054" s="54"/>
      <c r="I1054" s="54"/>
      <c r="J1054" s="54"/>
      <c r="K1054" s="294"/>
      <c r="L1054" s="258"/>
      <c r="M1054" s="294">
        <v>1</v>
      </c>
      <c r="N1054" s="45" t="s">
        <v>6764</v>
      </c>
    </row>
    <row r="1055" spans="1:14" ht="63.75" x14ac:dyDescent="0.25">
      <c r="A1055" s="294"/>
      <c r="B1055" s="279" t="s">
        <v>6210</v>
      </c>
      <c r="C1055" s="279"/>
      <c r="D1055" s="137" t="s">
        <v>7879</v>
      </c>
      <c r="E1055" s="112">
        <v>9285.77</v>
      </c>
      <c r="F1055" s="112"/>
      <c r="G1055" s="54"/>
      <c r="H1055" s="54"/>
      <c r="I1055" s="54"/>
      <c r="J1055" s="54"/>
      <c r="K1055" s="294"/>
      <c r="L1055" s="258"/>
      <c r="M1055" s="294">
        <v>1</v>
      </c>
      <c r="N1055" s="45" t="s">
        <v>6764</v>
      </c>
    </row>
    <row r="1056" spans="1:14" ht="63.75" x14ac:dyDescent="0.25">
      <c r="A1056" s="294"/>
      <c r="B1056" s="279" t="s">
        <v>6210</v>
      </c>
      <c r="C1056" s="279"/>
      <c r="D1056" s="137" t="s">
        <v>7879</v>
      </c>
      <c r="E1056" s="112">
        <v>9285.77</v>
      </c>
      <c r="F1056" s="112"/>
      <c r="G1056" s="54"/>
      <c r="H1056" s="54"/>
      <c r="I1056" s="54"/>
      <c r="J1056" s="54"/>
      <c r="K1056" s="294"/>
      <c r="L1056" s="258"/>
      <c r="M1056" s="294">
        <v>1</v>
      </c>
      <c r="N1056" s="45" t="s">
        <v>6764</v>
      </c>
    </row>
    <row r="1057" spans="1:14" ht="63.75" x14ac:dyDescent="0.25">
      <c r="A1057" s="294"/>
      <c r="B1057" s="279" t="s">
        <v>6210</v>
      </c>
      <c r="C1057" s="279"/>
      <c r="D1057" s="137" t="s">
        <v>7879</v>
      </c>
      <c r="E1057" s="112">
        <v>9285.77</v>
      </c>
      <c r="F1057" s="112"/>
      <c r="G1057" s="54"/>
      <c r="H1057" s="54"/>
      <c r="I1057" s="54"/>
      <c r="J1057" s="54"/>
      <c r="K1057" s="294"/>
      <c r="L1057" s="258"/>
      <c r="M1057" s="294">
        <v>1</v>
      </c>
      <c r="N1057" s="45" t="s">
        <v>6764</v>
      </c>
    </row>
    <row r="1058" spans="1:14" ht="63.75" x14ac:dyDescent="0.25">
      <c r="A1058" s="294"/>
      <c r="B1058" s="279" t="s">
        <v>6210</v>
      </c>
      <c r="C1058" s="279"/>
      <c r="D1058" s="137" t="s">
        <v>7879</v>
      </c>
      <c r="E1058" s="112">
        <v>9285.77</v>
      </c>
      <c r="F1058" s="112"/>
      <c r="G1058" s="54"/>
      <c r="H1058" s="54"/>
      <c r="I1058" s="54"/>
      <c r="J1058" s="54"/>
      <c r="K1058" s="294"/>
      <c r="L1058" s="258"/>
      <c r="M1058" s="294">
        <v>1</v>
      </c>
      <c r="N1058" s="45" t="s">
        <v>6764</v>
      </c>
    </row>
    <row r="1059" spans="1:14" ht="63.75" x14ac:dyDescent="0.25">
      <c r="A1059" s="294"/>
      <c r="B1059" s="279" t="s">
        <v>6210</v>
      </c>
      <c r="C1059" s="279"/>
      <c r="D1059" s="137" t="s">
        <v>7879</v>
      </c>
      <c r="E1059" s="112">
        <v>9285.77</v>
      </c>
      <c r="F1059" s="112"/>
      <c r="G1059" s="54"/>
      <c r="H1059" s="54"/>
      <c r="I1059" s="54"/>
      <c r="J1059" s="54"/>
      <c r="K1059" s="294"/>
      <c r="L1059" s="258"/>
      <c r="M1059" s="294">
        <v>1</v>
      </c>
      <c r="N1059" s="45" t="s">
        <v>6764</v>
      </c>
    </row>
    <row r="1060" spans="1:14" ht="63.75" x14ac:dyDescent="0.25">
      <c r="A1060" s="294"/>
      <c r="B1060" s="279" t="s">
        <v>6210</v>
      </c>
      <c r="C1060" s="279"/>
      <c r="D1060" s="137" t="s">
        <v>7879</v>
      </c>
      <c r="E1060" s="112">
        <v>9285.77</v>
      </c>
      <c r="F1060" s="112"/>
      <c r="G1060" s="54"/>
      <c r="H1060" s="54"/>
      <c r="I1060" s="54"/>
      <c r="J1060" s="54"/>
      <c r="K1060" s="294"/>
      <c r="L1060" s="258"/>
      <c r="M1060" s="294">
        <v>1</v>
      </c>
      <c r="N1060" s="45" t="s">
        <v>6764</v>
      </c>
    </row>
    <row r="1061" spans="1:14" ht="63.75" x14ac:dyDescent="0.25">
      <c r="A1061" s="294"/>
      <c r="B1061" s="279" t="s">
        <v>6210</v>
      </c>
      <c r="C1061" s="279"/>
      <c r="D1061" s="137" t="s">
        <v>7879</v>
      </c>
      <c r="E1061" s="112">
        <v>9285.77</v>
      </c>
      <c r="F1061" s="112"/>
      <c r="G1061" s="54"/>
      <c r="H1061" s="54"/>
      <c r="I1061" s="54"/>
      <c r="J1061" s="54"/>
      <c r="K1061" s="294"/>
      <c r="L1061" s="258"/>
      <c r="M1061" s="294">
        <v>1</v>
      </c>
      <c r="N1061" s="45" t="s">
        <v>6764</v>
      </c>
    </row>
    <row r="1062" spans="1:14" ht="63.75" x14ac:dyDescent="0.25">
      <c r="A1062" s="294"/>
      <c r="B1062" s="279" t="s">
        <v>6210</v>
      </c>
      <c r="C1062" s="279"/>
      <c r="D1062" s="137" t="s">
        <v>7879</v>
      </c>
      <c r="E1062" s="112">
        <v>9285.77</v>
      </c>
      <c r="F1062" s="112"/>
      <c r="G1062" s="54"/>
      <c r="H1062" s="54"/>
      <c r="I1062" s="54"/>
      <c r="J1062" s="54"/>
      <c r="K1062" s="294"/>
      <c r="L1062" s="258"/>
      <c r="M1062" s="294">
        <v>1</v>
      </c>
      <c r="N1062" s="45" t="s">
        <v>6764</v>
      </c>
    </row>
    <row r="1063" spans="1:14" ht="63.75" x14ac:dyDescent="0.25">
      <c r="A1063" s="294"/>
      <c r="B1063" s="279" t="s">
        <v>6210</v>
      </c>
      <c r="C1063" s="279"/>
      <c r="D1063" s="137" t="s">
        <v>7879</v>
      </c>
      <c r="E1063" s="112">
        <v>9285.77</v>
      </c>
      <c r="F1063" s="112"/>
      <c r="G1063" s="54"/>
      <c r="H1063" s="54"/>
      <c r="I1063" s="54"/>
      <c r="J1063" s="54"/>
      <c r="K1063" s="294"/>
      <c r="L1063" s="258"/>
      <c r="M1063" s="294">
        <v>1</v>
      </c>
      <c r="N1063" s="45" t="s">
        <v>6764</v>
      </c>
    </row>
    <row r="1064" spans="1:14" ht="63.75" x14ac:dyDescent="0.25">
      <c r="A1064" s="294"/>
      <c r="B1064" s="279" t="s">
        <v>6210</v>
      </c>
      <c r="C1064" s="279"/>
      <c r="D1064" s="137" t="s">
        <v>7879</v>
      </c>
      <c r="E1064" s="112">
        <v>9285.77</v>
      </c>
      <c r="F1064" s="112"/>
      <c r="G1064" s="54"/>
      <c r="H1064" s="54"/>
      <c r="I1064" s="54"/>
      <c r="J1064" s="54"/>
      <c r="K1064" s="294"/>
      <c r="L1064" s="258"/>
      <c r="M1064" s="294">
        <v>1</v>
      </c>
      <c r="N1064" s="45" t="s">
        <v>6764</v>
      </c>
    </row>
    <row r="1065" spans="1:14" ht="63.75" x14ac:dyDescent="0.25">
      <c r="A1065" s="294"/>
      <c r="B1065" s="279" t="s">
        <v>6210</v>
      </c>
      <c r="C1065" s="279"/>
      <c r="D1065" s="137" t="s">
        <v>7879</v>
      </c>
      <c r="E1065" s="112">
        <v>9285.77</v>
      </c>
      <c r="F1065" s="112"/>
      <c r="G1065" s="54"/>
      <c r="H1065" s="54"/>
      <c r="I1065" s="54"/>
      <c r="J1065" s="54"/>
      <c r="K1065" s="294"/>
      <c r="L1065" s="258"/>
      <c r="M1065" s="294">
        <v>1</v>
      </c>
      <c r="N1065" s="45" t="s">
        <v>6764</v>
      </c>
    </row>
    <row r="1066" spans="1:14" ht="63.75" x14ac:dyDescent="0.25">
      <c r="A1066" s="294"/>
      <c r="B1066" s="279" t="s">
        <v>6210</v>
      </c>
      <c r="C1066" s="279"/>
      <c r="D1066" s="137" t="s">
        <v>7879</v>
      </c>
      <c r="E1066" s="112">
        <v>9285.77</v>
      </c>
      <c r="F1066" s="112"/>
      <c r="G1066" s="54"/>
      <c r="H1066" s="54"/>
      <c r="I1066" s="54"/>
      <c r="J1066" s="54"/>
      <c r="K1066" s="294"/>
      <c r="L1066" s="258"/>
      <c r="M1066" s="294">
        <v>1</v>
      </c>
      <c r="N1066" s="45" t="s">
        <v>6764</v>
      </c>
    </row>
    <row r="1067" spans="1:14" ht="63.75" x14ac:dyDescent="0.25">
      <c r="A1067" s="294"/>
      <c r="B1067" s="279" t="s">
        <v>6210</v>
      </c>
      <c r="C1067" s="279"/>
      <c r="D1067" s="137" t="s">
        <v>7879</v>
      </c>
      <c r="E1067" s="112">
        <v>9285.77</v>
      </c>
      <c r="F1067" s="112"/>
      <c r="G1067" s="54"/>
      <c r="H1067" s="54"/>
      <c r="I1067" s="54"/>
      <c r="J1067" s="54"/>
      <c r="K1067" s="294"/>
      <c r="L1067" s="258"/>
      <c r="M1067" s="294">
        <v>1</v>
      </c>
      <c r="N1067" s="45" t="s">
        <v>6764</v>
      </c>
    </row>
    <row r="1068" spans="1:14" ht="63.75" x14ac:dyDescent="0.25">
      <c r="A1068" s="294"/>
      <c r="B1068" s="279" t="s">
        <v>6210</v>
      </c>
      <c r="C1068" s="279"/>
      <c r="D1068" s="137" t="s">
        <v>7879</v>
      </c>
      <c r="E1068" s="112">
        <v>9285.77</v>
      </c>
      <c r="F1068" s="112"/>
      <c r="G1068" s="54"/>
      <c r="H1068" s="54"/>
      <c r="I1068" s="54"/>
      <c r="J1068" s="54"/>
      <c r="K1068" s="294"/>
      <c r="L1068" s="258"/>
      <c r="M1068" s="294">
        <v>1</v>
      </c>
      <c r="N1068" s="45" t="s">
        <v>6764</v>
      </c>
    </row>
    <row r="1069" spans="1:14" ht="63.75" x14ac:dyDescent="0.25">
      <c r="A1069" s="294"/>
      <c r="B1069" s="279" t="s">
        <v>6210</v>
      </c>
      <c r="C1069" s="279"/>
      <c r="D1069" s="137" t="s">
        <v>7879</v>
      </c>
      <c r="E1069" s="112">
        <v>9285.77</v>
      </c>
      <c r="F1069" s="112"/>
      <c r="G1069" s="54"/>
      <c r="H1069" s="54"/>
      <c r="I1069" s="54"/>
      <c r="J1069" s="54"/>
      <c r="K1069" s="294"/>
      <c r="L1069" s="258"/>
      <c r="M1069" s="294">
        <v>1</v>
      </c>
      <c r="N1069" s="45" t="s">
        <v>6764</v>
      </c>
    </row>
    <row r="1070" spans="1:14" ht="63.75" x14ac:dyDescent="0.25">
      <c r="A1070" s="294"/>
      <c r="B1070" s="279" t="s">
        <v>6210</v>
      </c>
      <c r="C1070" s="279"/>
      <c r="D1070" s="137" t="s">
        <v>7879</v>
      </c>
      <c r="E1070" s="112">
        <v>9285.77</v>
      </c>
      <c r="F1070" s="112"/>
      <c r="G1070" s="54"/>
      <c r="H1070" s="54"/>
      <c r="I1070" s="54"/>
      <c r="J1070" s="54"/>
      <c r="K1070" s="294"/>
      <c r="L1070" s="258"/>
      <c r="M1070" s="294">
        <v>1</v>
      </c>
      <c r="N1070" s="45" t="s">
        <v>6764</v>
      </c>
    </row>
    <row r="1071" spans="1:14" ht="63.75" x14ac:dyDescent="0.25">
      <c r="A1071" s="294"/>
      <c r="B1071" s="279" t="s">
        <v>6210</v>
      </c>
      <c r="C1071" s="279"/>
      <c r="D1071" s="137" t="s">
        <v>7879</v>
      </c>
      <c r="E1071" s="112">
        <v>9285.77</v>
      </c>
      <c r="F1071" s="112"/>
      <c r="G1071" s="54"/>
      <c r="H1071" s="54"/>
      <c r="I1071" s="54"/>
      <c r="J1071" s="54"/>
      <c r="K1071" s="294"/>
      <c r="L1071" s="258"/>
      <c r="M1071" s="294">
        <v>1</v>
      </c>
      <c r="N1071" s="45" t="s">
        <v>6764</v>
      </c>
    </row>
    <row r="1072" spans="1:14" ht="63.75" x14ac:dyDescent="0.25">
      <c r="A1072" s="294"/>
      <c r="B1072" s="279" t="s">
        <v>6210</v>
      </c>
      <c r="C1072" s="279"/>
      <c r="D1072" s="137" t="s">
        <v>7879</v>
      </c>
      <c r="E1072" s="112">
        <v>9285.77</v>
      </c>
      <c r="F1072" s="112"/>
      <c r="G1072" s="54"/>
      <c r="H1072" s="54"/>
      <c r="I1072" s="54"/>
      <c r="J1072" s="54"/>
      <c r="K1072" s="294"/>
      <c r="L1072" s="258"/>
      <c r="M1072" s="294">
        <v>1</v>
      </c>
      <c r="N1072" s="45" t="s">
        <v>6764</v>
      </c>
    </row>
    <row r="1073" spans="1:14" ht="63.75" x14ac:dyDescent="0.25">
      <c r="A1073" s="294"/>
      <c r="B1073" s="279" t="s">
        <v>6210</v>
      </c>
      <c r="C1073" s="279"/>
      <c r="D1073" s="137" t="s">
        <v>7879</v>
      </c>
      <c r="E1073" s="112">
        <v>9285.77</v>
      </c>
      <c r="F1073" s="112"/>
      <c r="G1073" s="54"/>
      <c r="H1073" s="54"/>
      <c r="I1073" s="54"/>
      <c r="J1073" s="54"/>
      <c r="K1073" s="294"/>
      <c r="L1073" s="258"/>
      <c r="M1073" s="294">
        <v>1</v>
      </c>
      <c r="N1073" s="45" t="s">
        <v>6764</v>
      </c>
    </row>
    <row r="1074" spans="1:14" ht="63.75" x14ac:dyDescent="0.25">
      <c r="A1074" s="294"/>
      <c r="B1074" s="279" t="s">
        <v>6210</v>
      </c>
      <c r="C1074" s="279"/>
      <c r="D1074" s="137" t="s">
        <v>7879</v>
      </c>
      <c r="E1074" s="112">
        <v>9285.77</v>
      </c>
      <c r="F1074" s="112"/>
      <c r="G1074" s="54"/>
      <c r="H1074" s="54"/>
      <c r="I1074" s="54"/>
      <c r="J1074" s="54"/>
      <c r="K1074" s="294"/>
      <c r="L1074" s="258"/>
      <c r="M1074" s="294">
        <v>1</v>
      </c>
      <c r="N1074" s="45" t="s">
        <v>6764</v>
      </c>
    </row>
    <row r="1075" spans="1:14" ht="63.75" x14ac:dyDescent="0.25">
      <c r="A1075" s="294"/>
      <c r="B1075" s="279" t="s">
        <v>6210</v>
      </c>
      <c r="C1075" s="279"/>
      <c r="D1075" s="137" t="s">
        <v>7879</v>
      </c>
      <c r="E1075" s="112">
        <v>9285.77</v>
      </c>
      <c r="F1075" s="112"/>
      <c r="G1075" s="54"/>
      <c r="H1075" s="54"/>
      <c r="I1075" s="54"/>
      <c r="J1075" s="54"/>
      <c r="K1075" s="294"/>
      <c r="L1075" s="258"/>
      <c r="M1075" s="294">
        <v>1</v>
      </c>
      <c r="N1075" s="45" t="s">
        <v>6764</v>
      </c>
    </row>
    <row r="1076" spans="1:14" ht="63.75" x14ac:dyDescent="0.25">
      <c r="A1076" s="294"/>
      <c r="B1076" s="279" t="s">
        <v>6210</v>
      </c>
      <c r="C1076" s="279"/>
      <c r="D1076" s="137" t="s">
        <v>7879</v>
      </c>
      <c r="E1076" s="112">
        <v>9285.77</v>
      </c>
      <c r="F1076" s="112"/>
      <c r="G1076" s="54"/>
      <c r="H1076" s="54"/>
      <c r="I1076" s="54"/>
      <c r="J1076" s="54"/>
      <c r="K1076" s="294"/>
      <c r="L1076" s="258"/>
      <c r="M1076" s="294">
        <v>1</v>
      </c>
      <c r="N1076" s="45" t="s">
        <v>6764</v>
      </c>
    </row>
    <row r="1077" spans="1:14" ht="63.75" x14ac:dyDescent="0.25">
      <c r="A1077" s="294"/>
      <c r="B1077" s="279" t="s">
        <v>6210</v>
      </c>
      <c r="C1077" s="279"/>
      <c r="D1077" s="137" t="s">
        <v>7879</v>
      </c>
      <c r="E1077" s="112">
        <v>9285.77</v>
      </c>
      <c r="F1077" s="112"/>
      <c r="G1077" s="54"/>
      <c r="H1077" s="54"/>
      <c r="I1077" s="54"/>
      <c r="J1077" s="54"/>
      <c r="K1077" s="294"/>
      <c r="L1077" s="258"/>
      <c r="M1077" s="294">
        <v>1</v>
      </c>
      <c r="N1077" s="45" t="s">
        <v>6764</v>
      </c>
    </row>
    <row r="1078" spans="1:14" ht="63.75" x14ac:dyDescent="0.25">
      <c r="A1078" s="294"/>
      <c r="B1078" s="279" t="s">
        <v>6210</v>
      </c>
      <c r="C1078" s="279"/>
      <c r="D1078" s="137" t="s">
        <v>7879</v>
      </c>
      <c r="E1078" s="112">
        <v>9285.77</v>
      </c>
      <c r="F1078" s="112"/>
      <c r="G1078" s="54"/>
      <c r="H1078" s="54"/>
      <c r="I1078" s="54"/>
      <c r="J1078" s="54"/>
      <c r="K1078" s="294"/>
      <c r="L1078" s="258"/>
      <c r="M1078" s="294">
        <v>1</v>
      </c>
      <c r="N1078" s="45" t="s">
        <v>6764</v>
      </c>
    </row>
    <row r="1079" spans="1:14" ht="63.75" x14ac:dyDescent="0.25">
      <c r="A1079" s="294"/>
      <c r="B1079" s="279" t="s">
        <v>6210</v>
      </c>
      <c r="C1079" s="279"/>
      <c r="D1079" s="137" t="s">
        <v>7879</v>
      </c>
      <c r="E1079" s="112">
        <v>9285.77</v>
      </c>
      <c r="F1079" s="112"/>
      <c r="G1079" s="54"/>
      <c r="H1079" s="54"/>
      <c r="I1079" s="54"/>
      <c r="J1079" s="54"/>
      <c r="K1079" s="294"/>
      <c r="L1079" s="258"/>
      <c r="M1079" s="294">
        <v>1</v>
      </c>
      <c r="N1079" s="45" t="s">
        <v>6764</v>
      </c>
    </row>
    <row r="1080" spans="1:14" ht="63.75" x14ac:dyDescent="0.25">
      <c r="A1080" s="294"/>
      <c r="B1080" s="279" t="s">
        <v>6210</v>
      </c>
      <c r="C1080" s="279"/>
      <c r="D1080" s="137" t="s">
        <v>7879</v>
      </c>
      <c r="E1080" s="112">
        <v>9285.77</v>
      </c>
      <c r="F1080" s="112"/>
      <c r="G1080" s="54"/>
      <c r="H1080" s="54"/>
      <c r="I1080" s="54"/>
      <c r="J1080" s="54"/>
      <c r="K1080" s="294"/>
      <c r="L1080" s="258"/>
      <c r="M1080" s="294">
        <v>1</v>
      </c>
      <c r="N1080" s="45" t="s">
        <v>6764</v>
      </c>
    </row>
    <row r="1081" spans="1:14" ht="63.75" x14ac:dyDescent="0.25">
      <c r="A1081" s="294"/>
      <c r="B1081" s="279" t="s">
        <v>6210</v>
      </c>
      <c r="C1081" s="279"/>
      <c r="D1081" s="137" t="s">
        <v>7879</v>
      </c>
      <c r="E1081" s="112">
        <v>9285.77</v>
      </c>
      <c r="F1081" s="112"/>
      <c r="G1081" s="54"/>
      <c r="H1081" s="54"/>
      <c r="I1081" s="54"/>
      <c r="J1081" s="54"/>
      <c r="K1081" s="294"/>
      <c r="L1081" s="258"/>
      <c r="M1081" s="294">
        <v>1</v>
      </c>
      <c r="N1081" s="45" t="s">
        <v>6764</v>
      </c>
    </row>
    <row r="1082" spans="1:14" ht="63.75" x14ac:dyDescent="0.25">
      <c r="A1082" s="294"/>
      <c r="B1082" s="279" t="s">
        <v>6210</v>
      </c>
      <c r="C1082" s="279"/>
      <c r="D1082" s="137" t="s">
        <v>7879</v>
      </c>
      <c r="E1082" s="112">
        <v>9285.77</v>
      </c>
      <c r="F1082" s="112"/>
      <c r="G1082" s="54"/>
      <c r="H1082" s="54"/>
      <c r="I1082" s="54"/>
      <c r="J1082" s="54"/>
      <c r="K1082" s="294"/>
      <c r="L1082" s="258"/>
      <c r="M1082" s="294">
        <v>1</v>
      </c>
      <c r="N1082" s="45" t="s">
        <v>6764</v>
      </c>
    </row>
    <row r="1083" spans="1:14" ht="63.75" x14ac:dyDescent="0.25">
      <c r="A1083" s="294"/>
      <c r="B1083" s="279" t="s">
        <v>6210</v>
      </c>
      <c r="C1083" s="279"/>
      <c r="D1083" s="137" t="s">
        <v>7879</v>
      </c>
      <c r="E1083" s="112">
        <v>9285.77</v>
      </c>
      <c r="F1083" s="112"/>
      <c r="G1083" s="54"/>
      <c r="H1083" s="54"/>
      <c r="I1083" s="54"/>
      <c r="J1083" s="54"/>
      <c r="K1083" s="294"/>
      <c r="L1083" s="258"/>
      <c r="M1083" s="294">
        <v>1</v>
      </c>
      <c r="N1083" s="45" t="s">
        <v>6764</v>
      </c>
    </row>
    <row r="1084" spans="1:14" ht="63.75" x14ac:dyDescent="0.25">
      <c r="A1084" s="294"/>
      <c r="B1084" s="279" t="s">
        <v>6211</v>
      </c>
      <c r="C1084" s="279"/>
      <c r="D1084" s="137" t="s">
        <v>7879</v>
      </c>
      <c r="E1084" s="112">
        <v>13023.16</v>
      </c>
      <c r="F1084" s="112"/>
      <c r="G1084" s="54"/>
      <c r="H1084" s="54"/>
      <c r="I1084" s="54"/>
      <c r="J1084" s="54"/>
      <c r="K1084" s="294"/>
      <c r="L1084" s="258"/>
      <c r="M1084" s="294">
        <v>1</v>
      </c>
      <c r="N1084" s="45" t="s">
        <v>6764</v>
      </c>
    </row>
    <row r="1085" spans="1:14" ht="63.75" x14ac:dyDescent="0.25">
      <c r="A1085" s="294"/>
      <c r="B1085" s="279" t="s">
        <v>6212</v>
      </c>
      <c r="C1085" s="279"/>
      <c r="D1085" s="137" t="s">
        <v>7879</v>
      </c>
      <c r="E1085" s="112">
        <v>4657.26</v>
      </c>
      <c r="F1085" s="112"/>
      <c r="G1085" s="54"/>
      <c r="H1085" s="54"/>
      <c r="I1085" s="54"/>
      <c r="J1085" s="54"/>
      <c r="K1085" s="294"/>
      <c r="L1085" s="258"/>
      <c r="M1085" s="294">
        <v>1</v>
      </c>
      <c r="N1085" s="45" t="s">
        <v>6764</v>
      </c>
    </row>
    <row r="1086" spans="1:14" ht="63.75" x14ac:dyDescent="0.25">
      <c r="A1086" s="294"/>
      <c r="B1086" s="279" t="s">
        <v>6213</v>
      </c>
      <c r="C1086" s="279"/>
      <c r="D1086" s="137" t="s">
        <v>7879</v>
      </c>
      <c r="E1086" s="112">
        <v>4657.26</v>
      </c>
      <c r="F1086" s="112"/>
      <c r="G1086" s="54"/>
      <c r="H1086" s="54"/>
      <c r="I1086" s="54"/>
      <c r="J1086" s="54"/>
      <c r="K1086" s="294"/>
      <c r="L1086" s="258"/>
      <c r="M1086" s="294">
        <v>1</v>
      </c>
      <c r="N1086" s="45" t="s">
        <v>6764</v>
      </c>
    </row>
    <row r="1087" spans="1:14" ht="63.75" x14ac:dyDescent="0.25">
      <c r="A1087" s="294"/>
      <c r="B1087" s="279" t="s">
        <v>6213</v>
      </c>
      <c r="C1087" s="279"/>
      <c r="D1087" s="137" t="s">
        <v>7879</v>
      </c>
      <c r="E1087" s="112">
        <v>4657.26</v>
      </c>
      <c r="F1087" s="112"/>
      <c r="G1087" s="54"/>
      <c r="H1087" s="54"/>
      <c r="I1087" s="54"/>
      <c r="J1087" s="54"/>
      <c r="K1087" s="294"/>
      <c r="L1087" s="258"/>
      <c r="M1087" s="294">
        <v>1</v>
      </c>
      <c r="N1087" s="45" t="s">
        <v>6764</v>
      </c>
    </row>
    <row r="1088" spans="1:14" ht="63.75" x14ac:dyDescent="0.25">
      <c r="A1088" s="294"/>
      <c r="B1088" s="279" t="s">
        <v>6213</v>
      </c>
      <c r="C1088" s="279"/>
      <c r="D1088" s="137" t="s">
        <v>7879</v>
      </c>
      <c r="E1088" s="112">
        <v>4657.26</v>
      </c>
      <c r="F1088" s="112"/>
      <c r="G1088" s="54"/>
      <c r="H1088" s="54"/>
      <c r="I1088" s="54"/>
      <c r="J1088" s="54"/>
      <c r="K1088" s="294"/>
      <c r="L1088" s="258"/>
      <c r="M1088" s="294">
        <v>1</v>
      </c>
      <c r="N1088" s="45" t="s">
        <v>6764</v>
      </c>
    </row>
    <row r="1089" spans="1:14" ht="63.75" x14ac:dyDescent="0.25">
      <c r="A1089" s="294"/>
      <c r="B1089" s="279" t="s">
        <v>6213</v>
      </c>
      <c r="C1089" s="279"/>
      <c r="D1089" s="137" t="s">
        <v>7879</v>
      </c>
      <c r="E1089" s="112">
        <v>4657.26</v>
      </c>
      <c r="F1089" s="112"/>
      <c r="G1089" s="54"/>
      <c r="H1089" s="54"/>
      <c r="I1089" s="54"/>
      <c r="J1089" s="54"/>
      <c r="K1089" s="294"/>
      <c r="L1089" s="258"/>
      <c r="M1089" s="294">
        <v>1</v>
      </c>
      <c r="N1089" s="45" t="s">
        <v>6764</v>
      </c>
    </row>
    <row r="1090" spans="1:14" ht="63.75" x14ac:dyDescent="0.25">
      <c r="A1090" s="294"/>
      <c r="B1090" s="279" t="s">
        <v>6213</v>
      </c>
      <c r="C1090" s="279"/>
      <c r="D1090" s="137" t="s">
        <v>7879</v>
      </c>
      <c r="E1090" s="112">
        <v>4657.26</v>
      </c>
      <c r="F1090" s="112"/>
      <c r="G1090" s="54"/>
      <c r="H1090" s="54"/>
      <c r="I1090" s="54"/>
      <c r="J1090" s="54"/>
      <c r="K1090" s="294"/>
      <c r="L1090" s="258"/>
      <c r="M1090" s="294">
        <v>1</v>
      </c>
      <c r="N1090" s="45" t="s">
        <v>6764</v>
      </c>
    </row>
    <row r="1091" spans="1:14" ht="63.75" x14ac:dyDescent="0.25">
      <c r="A1091" s="294"/>
      <c r="B1091" s="279" t="s">
        <v>6213</v>
      </c>
      <c r="C1091" s="279"/>
      <c r="D1091" s="137" t="s">
        <v>7879</v>
      </c>
      <c r="E1091" s="112">
        <v>4657.26</v>
      </c>
      <c r="F1091" s="112"/>
      <c r="G1091" s="54"/>
      <c r="H1091" s="54"/>
      <c r="I1091" s="54"/>
      <c r="J1091" s="54"/>
      <c r="K1091" s="294"/>
      <c r="L1091" s="258"/>
      <c r="M1091" s="294">
        <v>1</v>
      </c>
      <c r="N1091" s="45" t="s">
        <v>6764</v>
      </c>
    </row>
    <row r="1092" spans="1:14" ht="63.75" x14ac:dyDescent="0.25">
      <c r="A1092" s="294"/>
      <c r="B1092" s="279" t="s">
        <v>6213</v>
      </c>
      <c r="C1092" s="279"/>
      <c r="D1092" s="137" t="s">
        <v>7879</v>
      </c>
      <c r="E1092" s="112">
        <v>4657.26</v>
      </c>
      <c r="F1092" s="112"/>
      <c r="G1092" s="54"/>
      <c r="H1092" s="54"/>
      <c r="I1092" s="54"/>
      <c r="J1092" s="54"/>
      <c r="K1092" s="294"/>
      <c r="L1092" s="258"/>
      <c r="M1092" s="294">
        <v>1</v>
      </c>
      <c r="N1092" s="45" t="s">
        <v>6764</v>
      </c>
    </row>
    <row r="1093" spans="1:14" ht="63.75" x14ac:dyDescent="0.25">
      <c r="A1093" s="294"/>
      <c r="B1093" s="279" t="s">
        <v>6213</v>
      </c>
      <c r="C1093" s="279"/>
      <c r="D1093" s="137" t="s">
        <v>7879</v>
      </c>
      <c r="E1093" s="112">
        <v>4657.26</v>
      </c>
      <c r="F1093" s="112"/>
      <c r="G1093" s="54"/>
      <c r="H1093" s="54"/>
      <c r="I1093" s="54"/>
      <c r="J1093" s="54"/>
      <c r="K1093" s="294"/>
      <c r="L1093" s="258"/>
      <c r="M1093" s="294">
        <v>1</v>
      </c>
      <c r="N1093" s="45" t="s">
        <v>6764</v>
      </c>
    </row>
    <row r="1094" spans="1:14" ht="63.75" x14ac:dyDescent="0.25">
      <c r="A1094" s="294"/>
      <c r="B1094" s="279" t="s">
        <v>6213</v>
      </c>
      <c r="C1094" s="279"/>
      <c r="D1094" s="137" t="s">
        <v>7879</v>
      </c>
      <c r="E1094" s="112">
        <v>4657.26</v>
      </c>
      <c r="F1094" s="112"/>
      <c r="G1094" s="54"/>
      <c r="H1094" s="54"/>
      <c r="I1094" s="54"/>
      <c r="J1094" s="54"/>
      <c r="K1094" s="294"/>
      <c r="L1094" s="258"/>
      <c r="M1094" s="294">
        <v>1</v>
      </c>
      <c r="N1094" s="45" t="s">
        <v>6764</v>
      </c>
    </row>
    <row r="1095" spans="1:14" ht="63.75" x14ac:dyDescent="0.25">
      <c r="A1095" s="294"/>
      <c r="B1095" s="279" t="s">
        <v>6213</v>
      </c>
      <c r="C1095" s="279"/>
      <c r="D1095" s="137" t="s">
        <v>7879</v>
      </c>
      <c r="E1095" s="112">
        <v>4657.26</v>
      </c>
      <c r="F1095" s="112"/>
      <c r="G1095" s="54"/>
      <c r="H1095" s="54"/>
      <c r="I1095" s="54"/>
      <c r="J1095" s="54"/>
      <c r="K1095" s="294"/>
      <c r="L1095" s="258"/>
      <c r="M1095" s="294">
        <v>1</v>
      </c>
      <c r="N1095" s="45" t="s">
        <v>6764</v>
      </c>
    </row>
    <row r="1096" spans="1:14" ht="63.75" x14ac:dyDescent="0.25">
      <c r="A1096" s="294"/>
      <c r="B1096" s="279" t="s">
        <v>6213</v>
      </c>
      <c r="C1096" s="279"/>
      <c r="D1096" s="137" t="s">
        <v>7879</v>
      </c>
      <c r="E1096" s="112">
        <v>4657.26</v>
      </c>
      <c r="F1096" s="112"/>
      <c r="G1096" s="54"/>
      <c r="H1096" s="54"/>
      <c r="I1096" s="54"/>
      <c r="J1096" s="54"/>
      <c r="K1096" s="294"/>
      <c r="L1096" s="258"/>
      <c r="M1096" s="294">
        <v>1</v>
      </c>
      <c r="N1096" s="45" t="s">
        <v>6764</v>
      </c>
    </row>
    <row r="1097" spans="1:14" ht="63.75" x14ac:dyDescent="0.25">
      <c r="A1097" s="294"/>
      <c r="B1097" s="279" t="s">
        <v>6213</v>
      </c>
      <c r="C1097" s="279"/>
      <c r="D1097" s="137" t="s">
        <v>7879</v>
      </c>
      <c r="E1097" s="112">
        <v>4657.26</v>
      </c>
      <c r="F1097" s="112"/>
      <c r="G1097" s="54"/>
      <c r="H1097" s="54"/>
      <c r="I1097" s="54"/>
      <c r="J1097" s="54"/>
      <c r="K1097" s="294"/>
      <c r="L1097" s="258"/>
      <c r="M1097" s="294">
        <v>1</v>
      </c>
      <c r="N1097" s="45" t="s">
        <v>6764</v>
      </c>
    </row>
    <row r="1098" spans="1:14" ht="63.75" x14ac:dyDescent="0.25">
      <c r="A1098" s="294"/>
      <c r="B1098" s="279" t="s">
        <v>6213</v>
      </c>
      <c r="C1098" s="279"/>
      <c r="D1098" s="137" t="s">
        <v>7879</v>
      </c>
      <c r="E1098" s="112">
        <v>4657.26</v>
      </c>
      <c r="F1098" s="112"/>
      <c r="G1098" s="54"/>
      <c r="H1098" s="54"/>
      <c r="I1098" s="54"/>
      <c r="J1098" s="54"/>
      <c r="K1098" s="294"/>
      <c r="L1098" s="258"/>
      <c r="M1098" s="294">
        <v>1</v>
      </c>
      <c r="N1098" s="45" t="s">
        <v>6764</v>
      </c>
    </row>
    <row r="1099" spans="1:14" ht="63.75" x14ac:dyDescent="0.25">
      <c r="A1099" s="294"/>
      <c r="B1099" s="279" t="s">
        <v>6213</v>
      </c>
      <c r="C1099" s="279"/>
      <c r="D1099" s="137" t="s">
        <v>7879</v>
      </c>
      <c r="E1099" s="112">
        <v>4657.26</v>
      </c>
      <c r="F1099" s="112"/>
      <c r="G1099" s="54"/>
      <c r="H1099" s="54"/>
      <c r="I1099" s="54"/>
      <c r="J1099" s="54"/>
      <c r="K1099" s="294"/>
      <c r="L1099" s="258"/>
      <c r="M1099" s="294">
        <v>1</v>
      </c>
      <c r="N1099" s="45" t="s">
        <v>6764</v>
      </c>
    </row>
    <row r="1100" spans="1:14" ht="63.75" x14ac:dyDescent="0.25">
      <c r="A1100" s="294"/>
      <c r="B1100" s="279" t="s">
        <v>6213</v>
      </c>
      <c r="C1100" s="279"/>
      <c r="D1100" s="137" t="s">
        <v>7879</v>
      </c>
      <c r="E1100" s="112">
        <v>4657.26</v>
      </c>
      <c r="F1100" s="112"/>
      <c r="G1100" s="54"/>
      <c r="H1100" s="54"/>
      <c r="I1100" s="54"/>
      <c r="J1100" s="54"/>
      <c r="K1100" s="294"/>
      <c r="L1100" s="258"/>
      <c r="M1100" s="294">
        <v>1</v>
      </c>
      <c r="N1100" s="45" t="s">
        <v>6764</v>
      </c>
    </row>
    <row r="1101" spans="1:14" ht="63.75" x14ac:dyDescent="0.25">
      <c r="A1101" s="294"/>
      <c r="B1101" s="279" t="s">
        <v>6213</v>
      </c>
      <c r="C1101" s="279"/>
      <c r="D1101" s="137" t="s">
        <v>7879</v>
      </c>
      <c r="E1101" s="112">
        <v>4657.26</v>
      </c>
      <c r="F1101" s="112"/>
      <c r="G1101" s="54"/>
      <c r="H1101" s="54"/>
      <c r="I1101" s="54"/>
      <c r="J1101" s="54"/>
      <c r="K1101" s="294"/>
      <c r="L1101" s="258"/>
      <c r="M1101" s="294">
        <v>1</v>
      </c>
      <c r="N1101" s="45" t="s">
        <v>6764</v>
      </c>
    </row>
    <row r="1102" spans="1:14" ht="63.75" x14ac:dyDescent="0.25">
      <c r="A1102" s="294"/>
      <c r="B1102" s="279" t="s">
        <v>6213</v>
      </c>
      <c r="C1102" s="279"/>
      <c r="D1102" s="137" t="s">
        <v>7879</v>
      </c>
      <c r="E1102" s="112">
        <v>4657.26</v>
      </c>
      <c r="F1102" s="112"/>
      <c r="G1102" s="54"/>
      <c r="H1102" s="54"/>
      <c r="I1102" s="54"/>
      <c r="J1102" s="54"/>
      <c r="K1102" s="294"/>
      <c r="L1102" s="258"/>
      <c r="M1102" s="294">
        <v>1</v>
      </c>
      <c r="N1102" s="45" t="s">
        <v>6764</v>
      </c>
    </row>
    <row r="1103" spans="1:14" ht="63.75" x14ac:dyDescent="0.25">
      <c r="A1103" s="294"/>
      <c r="B1103" s="279" t="s">
        <v>6213</v>
      </c>
      <c r="C1103" s="279"/>
      <c r="D1103" s="137" t="s">
        <v>7879</v>
      </c>
      <c r="E1103" s="112">
        <v>4657.26</v>
      </c>
      <c r="F1103" s="112"/>
      <c r="G1103" s="54"/>
      <c r="H1103" s="54"/>
      <c r="I1103" s="54"/>
      <c r="J1103" s="54"/>
      <c r="K1103" s="294"/>
      <c r="L1103" s="258"/>
      <c r="M1103" s="294">
        <v>1</v>
      </c>
      <c r="N1103" s="45" t="s">
        <v>6764</v>
      </c>
    </row>
    <row r="1104" spans="1:14" ht="63.75" x14ac:dyDescent="0.25">
      <c r="A1104" s="294"/>
      <c r="B1104" s="279" t="s">
        <v>6213</v>
      </c>
      <c r="C1104" s="279"/>
      <c r="D1104" s="137" t="s">
        <v>7879</v>
      </c>
      <c r="E1104" s="112">
        <v>4657.26</v>
      </c>
      <c r="F1104" s="112"/>
      <c r="G1104" s="54"/>
      <c r="H1104" s="54"/>
      <c r="I1104" s="54"/>
      <c r="J1104" s="54"/>
      <c r="K1104" s="294"/>
      <c r="L1104" s="258"/>
      <c r="M1104" s="294">
        <v>1</v>
      </c>
      <c r="N1104" s="45" t="s">
        <v>6764</v>
      </c>
    </row>
    <row r="1105" spans="1:14" ht="63.75" x14ac:dyDescent="0.25">
      <c r="A1105" s="294"/>
      <c r="B1105" s="279" t="s">
        <v>6213</v>
      </c>
      <c r="C1105" s="279"/>
      <c r="D1105" s="137" t="s">
        <v>7879</v>
      </c>
      <c r="E1105" s="112">
        <v>4657.26</v>
      </c>
      <c r="F1105" s="112"/>
      <c r="G1105" s="54"/>
      <c r="H1105" s="54"/>
      <c r="I1105" s="54"/>
      <c r="J1105" s="54"/>
      <c r="K1105" s="294"/>
      <c r="L1105" s="258"/>
      <c r="M1105" s="294">
        <v>1</v>
      </c>
      <c r="N1105" s="45" t="s">
        <v>6764</v>
      </c>
    </row>
    <row r="1106" spans="1:14" ht="63.75" x14ac:dyDescent="0.25">
      <c r="A1106" s="294"/>
      <c r="B1106" s="279" t="s">
        <v>6213</v>
      </c>
      <c r="C1106" s="279"/>
      <c r="D1106" s="137" t="s">
        <v>7879</v>
      </c>
      <c r="E1106" s="112">
        <v>4657.26</v>
      </c>
      <c r="F1106" s="112"/>
      <c r="G1106" s="54"/>
      <c r="H1106" s="54"/>
      <c r="I1106" s="54"/>
      <c r="J1106" s="54"/>
      <c r="K1106" s="294"/>
      <c r="L1106" s="258"/>
      <c r="M1106" s="294">
        <v>1</v>
      </c>
      <c r="N1106" s="45" t="s">
        <v>6764</v>
      </c>
    </row>
    <row r="1107" spans="1:14" ht="63.75" x14ac:dyDescent="0.25">
      <c r="A1107" s="294"/>
      <c r="B1107" s="279" t="s">
        <v>6213</v>
      </c>
      <c r="C1107" s="279"/>
      <c r="D1107" s="137" t="s">
        <v>7879</v>
      </c>
      <c r="E1107" s="112">
        <v>4657.26</v>
      </c>
      <c r="F1107" s="112"/>
      <c r="G1107" s="54"/>
      <c r="H1107" s="54"/>
      <c r="I1107" s="54"/>
      <c r="J1107" s="54"/>
      <c r="K1107" s="294"/>
      <c r="L1107" s="258"/>
      <c r="M1107" s="294">
        <v>1</v>
      </c>
      <c r="N1107" s="45" t="s">
        <v>6764</v>
      </c>
    </row>
    <row r="1108" spans="1:14" ht="63.75" x14ac:dyDescent="0.25">
      <c r="A1108" s="294"/>
      <c r="B1108" s="279" t="s">
        <v>6213</v>
      </c>
      <c r="C1108" s="279"/>
      <c r="D1108" s="137" t="s">
        <v>7879</v>
      </c>
      <c r="E1108" s="112">
        <v>4657.26</v>
      </c>
      <c r="F1108" s="112"/>
      <c r="G1108" s="54"/>
      <c r="H1108" s="54"/>
      <c r="I1108" s="54"/>
      <c r="J1108" s="54"/>
      <c r="K1108" s="294"/>
      <c r="L1108" s="258"/>
      <c r="M1108" s="294">
        <v>1</v>
      </c>
      <c r="N1108" s="45" t="s">
        <v>6764</v>
      </c>
    </row>
    <row r="1109" spans="1:14" ht="63.75" x14ac:dyDescent="0.25">
      <c r="A1109" s="294"/>
      <c r="B1109" s="279" t="s">
        <v>6213</v>
      </c>
      <c r="C1109" s="279"/>
      <c r="D1109" s="137" t="s">
        <v>7879</v>
      </c>
      <c r="E1109" s="112">
        <v>4657.26</v>
      </c>
      <c r="F1109" s="112"/>
      <c r="G1109" s="54"/>
      <c r="H1109" s="54"/>
      <c r="I1109" s="54"/>
      <c r="J1109" s="54"/>
      <c r="K1109" s="294"/>
      <c r="L1109" s="258"/>
      <c r="M1109" s="294">
        <v>1</v>
      </c>
      <c r="N1109" s="45" t="s">
        <v>6764</v>
      </c>
    </row>
    <row r="1110" spans="1:14" ht="63.75" x14ac:dyDescent="0.25">
      <c r="A1110" s="294"/>
      <c r="B1110" s="279" t="s">
        <v>6214</v>
      </c>
      <c r="C1110" s="279"/>
      <c r="D1110" s="137" t="s">
        <v>7879</v>
      </c>
      <c r="E1110" s="112">
        <v>15577.44</v>
      </c>
      <c r="F1110" s="112"/>
      <c r="G1110" s="54"/>
      <c r="H1110" s="54"/>
      <c r="I1110" s="54"/>
      <c r="J1110" s="54"/>
      <c r="K1110" s="294"/>
      <c r="L1110" s="258"/>
      <c r="M1110" s="294">
        <v>1</v>
      </c>
      <c r="N1110" s="45" t="s">
        <v>6764</v>
      </c>
    </row>
    <row r="1111" spans="1:14" ht="63.75" x14ac:dyDescent="0.25">
      <c r="A1111" s="294"/>
      <c r="B1111" s="279" t="s">
        <v>6214</v>
      </c>
      <c r="C1111" s="279"/>
      <c r="D1111" s="137" t="s">
        <v>7879</v>
      </c>
      <c r="E1111" s="112">
        <v>15577.44</v>
      </c>
      <c r="F1111" s="112"/>
      <c r="G1111" s="54"/>
      <c r="H1111" s="54"/>
      <c r="I1111" s="54"/>
      <c r="J1111" s="54"/>
      <c r="K1111" s="294"/>
      <c r="L1111" s="258"/>
      <c r="M1111" s="294">
        <v>1</v>
      </c>
      <c r="N1111" s="45" t="s">
        <v>6764</v>
      </c>
    </row>
    <row r="1112" spans="1:14" ht="63.75" x14ac:dyDescent="0.25">
      <c r="A1112" s="294"/>
      <c r="B1112" s="279" t="s">
        <v>6215</v>
      </c>
      <c r="C1112" s="279"/>
      <c r="D1112" s="137" t="s">
        <v>7879</v>
      </c>
      <c r="E1112" s="112">
        <v>89739</v>
      </c>
      <c r="F1112" s="112"/>
      <c r="G1112" s="54"/>
      <c r="H1112" s="54"/>
      <c r="I1112" s="54"/>
      <c r="J1112" s="54"/>
      <c r="K1112" s="294"/>
      <c r="L1112" s="258"/>
      <c r="M1112" s="294">
        <v>1</v>
      </c>
      <c r="N1112" s="45" t="s">
        <v>6764</v>
      </c>
    </row>
    <row r="1113" spans="1:14" ht="63.75" x14ac:dyDescent="0.25">
      <c r="A1113" s="294"/>
      <c r="B1113" s="279" t="s">
        <v>6215</v>
      </c>
      <c r="C1113" s="279"/>
      <c r="D1113" s="137" t="s">
        <v>7879</v>
      </c>
      <c r="E1113" s="112">
        <v>89739</v>
      </c>
      <c r="F1113" s="112"/>
      <c r="G1113" s="54"/>
      <c r="H1113" s="54"/>
      <c r="I1113" s="54"/>
      <c r="J1113" s="54"/>
      <c r="K1113" s="294"/>
      <c r="L1113" s="258"/>
      <c r="M1113" s="294">
        <v>1</v>
      </c>
      <c r="N1113" s="45" t="s">
        <v>6764</v>
      </c>
    </row>
    <row r="1114" spans="1:14" ht="63.75" x14ac:dyDescent="0.25">
      <c r="A1114" s="294"/>
      <c r="B1114" s="279" t="s">
        <v>6215</v>
      </c>
      <c r="C1114" s="279"/>
      <c r="D1114" s="137" t="s">
        <v>7879</v>
      </c>
      <c r="E1114" s="112">
        <v>89739</v>
      </c>
      <c r="F1114" s="112"/>
      <c r="G1114" s="54"/>
      <c r="H1114" s="54"/>
      <c r="I1114" s="54"/>
      <c r="J1114" s="54"/>
      <c r="K1114" s="294"/>
      <c r="L1114" s="258"/>
      <c r="M1114" s="294">
        <v>1</v>
      </c>
      <c r="N1114" s="45" t="s">
        <v>6764</v>
      </c>
    </row>
    <row r="1115" spans="1:14" ht="63.75" x14ac:dyDescent="0.25">
      <c r="A1115" s="294"/>
      <c r="B1115" s="279" t="s">
        <v>6216</v>
      </c>
      <c r="C1115" s="279"/>
      <c r="D1115" s="137" t="s">
        <v>7879</v>
      </c>
      <c r="E1115" s="112">
        <v>30886.58</v>
      </c>
      <c r="F1115" s="112"/>
      <c r="G1115" s="54"/>
      <c r="H1115" s="54"/>
      <c r="I1115" s="54"/>
      <c r="J1115" s="54"/>
      <c r="K1115" s="294"/>
      <c r="L1115" s="258"/>
      <c r="M1115" s="294">
        <v>1</v>
      </c>
      <c r="N1115" s="45" t="s">
        <v>6764</v>
      </c>
    </row>
    <row r="1116" spans="1:14" ht="63.75" x14ac:dyDescent="0.25">
      <c r="A1116" s="294"/>
      <c r="B1116" s="279" t="s">
        <v>6217</v>
      </c>
      <c r="C1116" s="279"/>
      <c r="D1116" s="137" t="s">
        <v>7879</v>
      </c>
      <c r="E1116" s="112">
        <v>15732.93</v>
      </c>
      <c r="F1116" s="112"/>
      <c r="G1116" s="54"/>
      <c r="H1116" s="54"/>
      <c r="I1116" s="54"/>
      <c r="J1116" s="54"/>
      <c r="K1116" s="294"/>
      <c r="L1116" s="258"/>
      <c r="M1116" s="294">
        <v>1</v>
      </c>
      <c r="N1116" s="45" t="s">
        <v>6764</v>
      </c>
    </row>
    <row r="1117" spans="1:14" ht="63.75" x14ac:dyDescent="0.25">
      <c r="A1117" s="294"/>
      <c r="B1117" s="279" t="s">
        <v>6218</v>
      </c>
      <c r="C1117" s="279"/>
      <c r="D1117" s="137" t="s">
        <v>7879</v>
      </c>
      <c r="E1117" s="112">
        <v>13220.13</v>
      </c>
      <c r="F1117" s="112"/>
      <c r="G1117" s="54"/>
      <c r="H1117" s="54"/>
      <c r="I1117" s="54"/>
      <c r="J1117" s="54"/>
      <c r="K1117" s="294"/>
      <c r="L1117" s="258"/>
      <c r="M1117" s="294">
        <v>1</v>
      </c>
      <c r="N1117" s="45" t="s">
        <v>6764</v>
      </c>
    </row>
    <row r="1118" spans="1:14" ht="63.75" x14ac:dyDescent="0.25">
      <c r="A1118" s="294"/>
      <c r="B1118" s="279" t="s">
        <v>6218</v>
      </c>
      <c r="C1118" s="279"/>
      <c r="D1118" s="137" t="s">
        <v>7879</v>
      </c>
      <c r="E1118" s="112">
        <v>13220.13</v>
      </c>
      <c r="F1118" s="112"/>
      <c r="G1118" s="54"/>
      <c r="H1118" s="54"/>
      <c r="I1118" s="54"/>
      <c r="J1118" s="54"/>
      <c r="K1118" s="294"/>
      <c r="L1118" s="258"/>
      <c r="M1118" s="294">
        <v>1</v>
      </c>
      <c r="N1118" s="45" t="s">
        <v>6764</v>
      </c>
    </row>
    <row r="1119" spans="1:14" ht="63.75" x14ac:dyDescent="0.25">
      <c r="A1119" s="294"/>
      <c r="B1119" s="279" t="s">
        <v>6218</v>
      </c>
      <c r="C1119" s="279"/>
      <c r="D1119" s="137" t="s">
        <v>7879</v>
      </c>
      <c r="E1119" s="112">
        <v>13220.13</v>
      </c>
      <c r="F1119" s="112"/>
      <c r="G1119" s="54"/>
      <c r="H1119" s="54"/>
      <c r="I1119" s="54"/>
      <c r="J1119" s="54"/>
      <c r="K1119" s="294"/>
      <c r="L1119" s="258"/>
      <c r="M1119" s="294">
        <v>1</v>
      </c>
      <c r="N1119" s="45" t="s">
        <v>6764</v>
      </c>
    </row>
    <row r="1120" spans="1:14" ht="63.75" x14ac:dyDescent="0.25">
      <c r="A1120" s="294"/>
      <c r="B1120" s="279" t="s">
        <v>6219</v>
      </c>
      <c r="C1120" s="279"/>
      <c r="D1120" s="137" t="s">
        <v>7879</v>
      </c>
      <c r="E1120" s="112">
        <v>43601.21</v>
      </c>
      <c r="F1120" s="112"/>
      <c r="G1120" s="54"/>
      <c r="H1120" s="54"/>
      <c r="I1120" s="54"/>
      <c r="J1120" s="54"/>
      <c r="K1120" s="294"/>
      <c r="L1120" s="258"/>
      <c r="M1120" s="294">
        <v>1</v>
      </c>
      <c r="N1120" s="45" t="s">
        <v>6764</v>
      </c>
    </row>
    <row r="1121" spans="1:14" ht="63.75" x14ac:dyDescent="0.25">
      <c r="A1121" s="294"/>
      <c r="B1121" s="279" t="s">
        <v>6219</v>
      </c>
      <c r="C1121" s="279"/>
      <c r="D1121" s="137" t="s">
        <v>7879</v>
      </c>
      <c r="E1121" s="112">
        <v>43601.21</v>
      </c>
      <c r="F1121" s="112"/>
      <c r="G1121" s="54"/>
      <c r="H1121" s="54"/>
      <c r="I1121" s="54"/>
      <c r="J1121" s="54"/>
      <c r="K1121" s="294"/>
      <c r="L1121" s="258"/>
      <c r="M1121" s="294">
        <v>1</v>
      </c>
      <c r="N1121" s="45" t="s">
        <v>6764</v>
      </c>
    </row>
    <row r="1122" spans="1:14" ht="63.75" x14ac:dyDescent="0.25">
      <c r="A1122" s="294"/>
      <c r="B1122" s="279" t="s">
        <v>6220</v>
      </c>
      <c r="C1122" s="279"/>
      <c r="D1122" s="137" t="s">
        <v>7879</v>
      </c>
      <c r="E1122" s="112">
        <v>6875.61</v>
      </c>
      <c r="F1122" s="112"/>
      <c r="G1122" s="54"/>
      <c r="H1122" s="54"/>
      <c r="I1122" s="54"/>
      <c r="J1122" s="54"/>
      <c r="K1122" s="294"/>
      <c r="L1122" s="258"/>
      <c r="M1122" s="294">
        <v>1</v>
      </c>
      <c r="N1122" s="45" t="s">
        <v>6764</v>
      </c>
    </row>
    <row r="1123" spans="1:14" ht="63.75" x14ac:dyDescent="0.25">
      <c r="A1123" s="294"/>
      <c r="B1123" s="279" t="s">
        <v>6221</v>
      </c>
      <c r="C1123" s="279"/>
      <c r="D1123" s="137" t="s">
        <v>7879</v>
      </c>
      <c r="E1123" s="112">
        <v>10842.56</v>
      </c>
      <c r="F1123" s="112"/>
      <c r="G1123" s="54"/>
      <c r="H1123" s="54"/>
      <c r="I1123" s="54"/>
      <c r="J1123" s="54"/>
      <c r="K1123" s="294"/>
      <c r="L1123" s="258"/>
      <c r="M1123" s="294">
        <v>1</v>
      </c>
      <c r="N1123" s="45" t="s">
        <v>6764</v>
      </c>
    </row>
    <row r="1124" spans="1:14" ht="63.75" x14ac:dyDescent="0.25">
      <c r="A1124" s="294"/>
      <c r="B1124" s="279" t="s">
        <v>6221</v>
      </c>
      <c r="C1124" s="279"/>
      <c r="D1124" s="137" t="s">
        <v>7879</v>
      </c>
      <c r="E1124" s="112">
        <v>10842.56</v>
      </c>
      <c r="F1124" s="112"/>
      <c r="G1124" s="54"/>
      <c r="H1124" s="54"/>
      <c r="I1124" s="54"/>
      <c r="J1124" s="54"/>
      <c r="K1124" s="294"/>
      <c r="L1124" s="258"/>
      <c r="M1124" s="294">
        <v>1</v>
      </c>
      <c r="N1124" s="45" t="s">
        <v>6764</v>
      </c>
    </row>
    <row r="1125" spans="1:14" ht="63.75" x14ac:dyDescent="0.25">
      <c r="A1125" s="294"/>
      <c r="B1125" s="279" t="s">
        <v>6221</v>
      </c>
      <c r="C1125" s="279"/>
      <c r="D1125" s="137" t="s">
        <v>7879</v>
      </c>
      <c r="E1125" s="112">
        <v>10842.56</v>
      </c>
      <c r="F1125" s="112"/>
      <c r="G1125" s="54"/>
      <c r="H1125" s="54"/>
      <c r="I1125" s="54"/>
      <c r="J1125" s="54"/>
      <c r="K1125" s="294"/>
      <c r="L1125" s="258"/>
      <c r="M1125" s="294">
        <v>1</v>
      </c>
      <c r="N1125" s="45" t="s">
        <v>6764</v>
      </c>
    </row>
    <row r="1126" spans="1:14" ht="63.75" x14ac:dyDescent="0.25">
      <c r="A1126" s="294"/>
      <c r="B1126" s="279" t="s">
        <v>6222</v>
      </c>
      <c r="C1126" s="279"/>
      <c r="D1126" s="137" t="s">
        <v>7879</v>
      </c>
      <c r="E1126" s="112">
        <v>3735</v>
      </c>
      <c r="F1126" s="112"/>
      <c r="G1126" s="54"/>
      <c r="H1126" s="54"/>
      <c r="I1126" s="54"/>
      <c r="J1126" s="54"/>
      <c r="K1126" s="294"/>
      <c r="L1126" s="258"/>
      <c r="M1126" s="294">
        <v>1</v>
      </c>
      <c r="N1126" s="45" t="s">
        <v>6764</v>
      </c>
    </row>
    <row r="1127" spans="1:14" ht="63.75" x14ac:dyDescent="0.25">
      <c r="A1127" s="294"/>
      <c r="B1127" s="279" t="s">
        <v>6222</v>
      </c>
      <c r="C1127" s="279"/>
      <c r="D1127" s="137" t="s">
        <v>7879</v>
      </c>
      <c r="E1127" s="112">
        <v>3735</v>
      </c>
      <c r="F1127" s="112"/>
      <c r="G1127" s="54"/>
      <c r="H1127" s="54"/>
      <c r="I1127" s="54"/>
      <c r="J1127" s="54"/>
      <c r="K1127" s="294"/>
      <c r="L1127" s="258"/>
      <c r="M1127" s="294">
        <v>1</v>
      </c>
      <c r="N1127" s="45" t="s">
        <v>6764</v>
      </c>
    </row>
    <row r="1128" spans="1:14" ht="63.75" x14ac:dyDescent="0.25">
      <c r="A1128" s="294"/>
      <c r="B1128" s="279" t="s">
        <v>6222</v>
      </c>
      <c r="C1128" s="279"/>
      <c r="D1128" s="137" t="s">
        <v>7879</v>
      </c>
      <c r="E1128" s="112">
        <v>3735</v>
      </c>
      <c r="F1128" s="112"/>
      <c r="G1128" s="54"/>
      <c r="H1128" s="54"/>
      <c r="I1128" s="54"/>
      <c r="J1128" s="54"/>
      <c r="K1128" s="294"/>
      <c r="L1128" s="258"/>
      <c r="M1128" s="294">
        <v>1</v>
      </c>
      <c r="N1128" s="45" t="s">
        <v>6764</v>
      </c>
    </row>
    <row r="1129" spans="1:14" ht="63.75" x14ac:dyDescent="0.25">
      <c r="A1129" s="294"/>
      <c r="B1129" s="279" t="s">
        <v>6222</v>
      </c>
      <c r="C1129" s="279"/>
      <c r="D1129" s="137" t="s">
        <v>7879</v>
      </c>
      <c r="E1129" s="112">
        <v>3735</v>
      </c>
      <c r="F1129" s="112"/>
      <c r="G1129" s="54"/>
      <c r="H1129" s="54"/>
      <c r="I1129" s="54"/>
      <c r="J1129" s="54"/>
      <c r="K1129" s="294"/>
      <c r="L1129" s="258"/>
      <c r="M1129" s="294">
        <v>1</v>
      </c>
      <c r="N1129" s="45" t="s">
        <v>6764</v>
      </c>
    </row>
    <row r="1130" spans="1:14" ht="63.75" x14ac:dyDescent="0.25">
      <c r="A1130" s="294"/>
      <c r="B1130" s="279" t="s">
        <v>6223</v>
      </c>
      <c r="C1130" s="279"/>
      <c r="D1130" s="137" t="s">
        <v>7879</v>
      </c>
      <c r="E1130" s="112">
        <v>34935.980000000003</v>
      </c>
      <c r="F1130" s="112"/>
      <c r="G1130" s="54"/>
      <c r="H1130" s="54"/>
      <c r="I1130" s="54"/>
      <c r="J1130" s="54"/>
      <c r="K1130" s="294"/>
      <c r="L1130" s="258"/>
      <c r="M1130" s="294">
        <v>1</v>
      </c>
      <c r="N1130" s="45" t="s">
        <v>6764</v>
      </c>
    </row>
    <row r="1131" spans="1:14" ht="63.75" x14ac:dyDescent="0.25">
      <c r="A1131" s="294"/>
      <c r="B1131" s="279" t="s">
        <v>6224</v>
      </c>
      <c r="C1131" s="279"/>
      <c r="D1131" s="137" t="s">
        <v>7879</v>
      </c>
      <c r="E1131" s="112">
        <v>16100.85</v>
      </c>
      <c r="F1131" s="112"/>
      <c r="G1131" s="54"/>
      <c r="H1131" s="54"/>
      <c r="I1131" s="54"/>
      <c r="J1131" s="54"/>
      <c r="K1131" s="294"/>
      <c r="L1131" s="258"/>
      <c r="M1131" s="294">
        <v>1</v>
      </c>
      <c r="N1131" s="45" t="s">
        <v>6764</v>
      </c>
    </row>
    <row r="1132" spans="1:14" ht="63.75" x14ac:dyDescent="0.25">
      <c r="A1132" s="294"/>
      <c r="B1132" s="279" t="s">
        <v>6225</v>
      </c>
      <c r="C1132" s="279"/>
      <c r="D1132" s="137" t="s">
        <v>7879</v>
      </c>
      <c r="E1132" s="112">
        <v>89673.17</v>
      </c>
      <c r="F1132" s="112"/>
      <c r="G1132" s="54"/>
      <c r="H1132" s="54"/>
      <c r="I1132" s="54"/>
      <c r="J1132" s="54"/>
      <c r="K1132" s="294"/>
      <c r="L1132" s="258"/>
      <c r="M1132" s="294">
        <v>1</v>
      </c>
      <c r="N1132" s="45" t="s">
        <v>6764</v>
      </c>
    </row>
    <row r="1133" spans="1:14" ht="63.75" x14ac:dyDescent="0.25">
      <c r="A1133" s="294"/>
      <c r="B1133" s="279" t="s">
        <v>6226</v>
      </c>
      <c r="C1133" s="279"/>
      <c r="D1133" s="137" t="s">
        <v>7879</v>
      </c>
      <c r="E1133" s="112">
        <v>17858.11</v>
      </c>
      <c r="F1133" s="112"/>
      <c r="G1133" s="54"/>
      <c r="H1133" s="54"/>
      <c r="I1133" s="54"/>
      <c r="J1133" s="54"/>
      <c r="K1133" s="294"/>
      <c r="L1133" s="258"/>
      <c r="M1133" s="294">
        <v>1</v>
      </c>
      <c r="N1133" s="45" t="s">
        <v>6764</v>
      </c>
    </row>
    <row r="1134" spans="1:14" ht="63.75" x14ac:dyDescent="0.25">
      <c r="A1134" s="294"/>
      <c r="B1134" s="279" t="s">
        <v>6227</v>
      </c>
      <c r="C1134" s="279"/>
      <c r="D1134" s="137" t="s">
        <v>7879</v>
      </c>
      <c r="E1134" s="112">
        <v>1832.13</v>
      </c>
      <c r="F1134" s="112"/>
      <c r="G1134" s="54"/>
      <c r="H1134" s="54"/>
      <c r="I1134" s="54"/>
      <c r="J1134" s="54"/>
      <c r="K1134" s="294"/>
      <c r="L1134" s="258"/>
      <c r="M1134" s="294">
        <v>1</v>
      </c>
      <c r="N1134" s="45" t="s">
        <v>6764</v>
      </c>
    </row>
    <row r="1135" spans="1:14" ht="63.75" x14ac:dyDescent="0.25">
      <c r="A1135" s="294"/>
      <c r="B1135" s="279" t="s">
        <v>6228</v>
      </c>
      <c r="C1135" s="279"/>
      <c r="D1135" s="137" t="s">
        <v>7879</v>
      </c>
      <c r="E1135" s="112">
        <v>2866.93</v>
      </c>
      <c r="F1135" s="112"/>
      <c r="G1135" s="54"/>
      <c r="H1135" s="54"/>
      <c r="I1135" s="54"/>
      <c r="J1135" s="54"/>
      <c r="K1135" s="294"/>
      <c r="L1135" s="258"/>
      <c r="M1135" s="294">
        <v>1</v>
      </c>
      <c r="N1135" s="45" t="s">
        <v>6764</v>
      </c>
    </row>
    <row r="1136" spans="1:14" ht="63.75" x14ac:dyDescent="0.25">
      <c r="A1136" s="294"/>
      <c r="B1136" s="279" t="s">
        <v>6228</v>
      </c>
      <c r="C1136" s="279"/>
      <c r="D1136" s="137" t="s">
        <v>7879</v>
      </c>
      <c r="E1136" s="112">
        <v>2866.93</v>
      </c>
      <c r="F1136" s="112"/>
      <c r="G1136" s="54"/>
      <c r="H1136" s="54"/>
      <c r="I1136" s="54"/>
      <c r="J1136" s="54"/>
      <c r="K1136" s="294"/>
      <c r="L1136" s="258"/>
      <c r="M1136" s="294">
        <v>1</v>
      </c>
      <c r="N1136" s="45" t="s">
        <v>6764</v>
      </c>
    </row>
    <row r="1137" spans="1:14" ht="63.75" x14ac:dyDescent="0.25">
      <c r="A1137" s="294"/>
      <c r="B1137" s="279" t="s">
        <v>6228</v>
      </c>
      <c r="C1137" s="279"/>
      <c r="D1137" s="137" t="s">
        <v>7879</v>
      </c>
      <c r="E1137" s="112">
        <v>2866.93</v>
      </c>
      <c r="F1137" s="112"/>
      <c r="G1137" s="54"/>
      <c r="H1137" s="54"/>
      <c r="I1137" s="54"/>
      <c r="J1137" s="54"/>
      <c r="K1137" s="294"/>
      <c r="L1137" s="258"/>
      <c r="M1137" s="294">
        <v>1</v>
      </c>
      <c r="N1137" s="45" t="s">
        <v>6764</v>
      </c>
    </row>
    <row r="1138" spans="1:14" ht="63.75" x14ac:dyDescent="0.25">
      <c r="A1138" s="294"/>
      <c r="B1138" s="279" t="s">
        <v>6228</v>
      </c>
      <c r="C1138" s="279"/>
      <c r="D1138" s="137" t="s">
        <v>7879</v>
      </c>
      <c r="E1138" s="112">
        <v>2866.93</v>
      </c>
      <c r="F1138" s="112"/>
      <c r="G1138" s="54"/>
      <c r="H1138" s="54"/>
      <c r="I1138" s="54"/>
      <c r="J1138" s="54"/>
      <c r="K1138" s="294"/>
      <c r="L1138" s="258"/>
      <c r="M1138" s="294">
        <v>1</v>
      </c>
      <c r="N1138" s="45" t="s">
        <v>6764</v>
      </c>
    </row>
    <row r="1139" spans="1:14" ht="63.75" x14ac:dyDescent="0.25">
      <c r="A1139" s="294"/>
      <c r="B1139" s="279" t="s">
        <v>6228</v>
      </c>
      <c r="C1139" s="279"/>
      <c r="D1139" s="137" t="s">
        <v>7879</v>
      </c>
      <c r="E1139" s="112">
        <v>2866.93</v>
      </c>
      <c r="F1139" s="112"/>
      <c r="G1139" s="54"/>
      <c r="H1139" s="54"/>
      <c r="I1139" s="54"/>
      <c r="J1139" s="54"/>
      <c r="K1139" s="294"/>
      <c r="L1139" s="258"/>
      <c r="M1139" s="294">
        <v>1</v>
      </c>
      <c r="N1139" s="45" t="s">
        <v>6764</v>
      </c>
    </row>
    <row r="1140" spans="1:14" ht="63.75" x14ac:dyDescent="0.25">
      <c r="A1140" s="294"/>
      <c r="B1140" s="279" t="s">
        <v>6229</v>
      </c>
      <c r="C1140" s="279"/>
      <c r="D1140" s="137" t="s">
        <v>7879</v>
      </c>
      <c r="E1140" s="112">
        <v>2124</v>
      </c>
      <c r="F1140" s="112"/>
      <c r="G1140" s="54"/>
      <c r="H1140" s="54"/>
      <c r="I1140" s="54"/>
      <c r="J1140" s="54"/>
      <c r="K1140" s="294"/>
      <c r="L1140" s="258"/>
      <c r="M1140" s="294">
        <v>1</v>
      </c>
      <c r="N1140" s="45" t="s">
        <v>6764</v>
      </c>
    </row>
    <row r="1141" spans="1:14" ht="63.75" x14ac:dyDescent="0.25">
      <c r="A1141" s="294"/>
      <c r="B1141" s="279" t="s">
        <v>4678</v>
      </c>
      <c r="C1141" s="279"/>
      <c r="D1141" s="137" t="s">
        <v>7879</v>
      </c>
      <c r="E1141" s="112">
        <v>60000</v>
      </c>
      <c r="F1141" s="112"/>
      <c r="G1141" s="54"/>
      <c r="H1141" s="54"/>
      <c r="I1141" s="54"/>
      <c r="J1141" s="54"/>
      <c r="K1141" s="294"/>
      <c r="L1141" s="258"/>
      <c r="M1141" s="294">
        <v>1</v>
      </c>
      <c r="N1141" s="45" t="s">
        <v>6764</v>
      </c>
    </row>
    <row r="1142" spans="1:14" ht="63.75" x14ac:dyDescent="0.25">
      <c r="A1142" s="294"/>
      <c r="B1142" s="279" t="s">
        <v>6230</v>
      </c>
      <c r="C1142" s="279"/>
      <c r="D1142" s="137" t="s">
        <v>7879</v>
      </c>
      <c r="E1142" s="112">
        <v>501239.63</v>
      </c>
      <c r="F1142" s="112"/>
      <c r="G1142" s="54"/>
      <c r="H1142" s="54"/>
      <c r="I1142" s="54"/>
      <c r="J1142" s="54"/>
      <c r="K1142" s="294"/>
      <c r="L1142" s="258"/>
      <c r="M1142" s="294">
        <v>1</v>
      </c>
      <c r="N1142" s="45" t="s">
        <v>6764</v>
      </c>
    </row>
    <row r="1143" spans="1:14" ht="63.75" x14ac:dyDescent="0.25">
      <c r="A1143" s="294"/>
      <c r="B1143" s="279" t="s">
        <v>4679</v>
      </c>
      <c r="C1143" s="279"/>
      <c r="D1143" s="137" t="s">
        <v>7879</v>
      </c>
      <c r="E1143" s="112">
        <v>50000</v>
      </c>
      <c r="F1143" s="112"/>
      <c r="G1143" s="54"/>
      <c r="H1143" s="54"/>
      <c r="I1143" s="54"/>
      <c r="J1143" s="54"/>
      <c r="K1143" s="294"/>
      <c r="L1143" s="258"/>
      <c r="M1143" s="294">
        <v>1</v>
      </c>
      <c r="N1143" s="45" t="s">
        <v>6764</v>
      </c>
    </row>
    <row r="1144" spans="1:14" ht="63.75" x14ac:dyDescent="0.25">
      <c r="A1144" s="294"/>
      <c r="B1144" s="279" t="s">
        <v>4683</v>
      </c>
      <c r="C1144" s="279"/>
      <c r="D1144" s="137" t="s">
        <v>7879</v>
      </c>
      <c r="E1144" s="112">
        <v>691525</v>
      </c>
      <c r="F1144" s="112"/>
      <c r="G1144" s="54"/>
      <c r="H1144" s="54"/>
      <c r="I1144" s="54"/>
      <c r="J1144" s="54"/>
      <c r="K1144" s="294"/>
      <c r="L1144" s="258"/>
      <c r="M1144" s="294">
        <v>1</v>
      </c>
      <c r="N1144" s="45" t="s">
        <v>6764</v>
      </c>
    </row>
    <row r="1145" spans="1:14" ht="63.75" x14ac:dyDescent="0.25">
      <c r="A1145" s="294"/>
      <c r="B1145" s="54"/>
      <c r="C1145" s="54"/>
      <c r="D1145" s="137" t="s">
        <v>7879</v>
      </c>
      <c r="E1145" s="88"/>
      <c r="F1145" s="88"/>
      <c r="G1145" s="54"/>
      <c r="H1145" s="54"/>
      <c r="I1145" s="54"/>
      <c r="J1145" s="54"/>
      <c r="K1145" s="294"/>
      <c r="L1145" s="258"/>
      <c r="M1145" s="88"/>
      <c r="N1145" s="45" t="s">
        <v>6764</v>
      </c>
    </row>
    <row r="1146" spans="1:14" ht="63.75" x14ac:dyDescent="0.25">
      <c r="A1146" s="294"/>
      <c r="B1146" s="279" t="s">
        <v>6233</v>
      </c>
      <c r="C1146" s="279"/>
      <c r="D1146" s="137" t="s">
        <v>7879</v>
      </c>
      <c r="E1146" s="112">
        <v>67678</v>
      </c>
      <c r="F1146" s="112"/>
      <c r="G1146" s="54"/>
      <c r="H1146" s="54"/>
      <c r="I1146" s="54"/>
      <c r="J1146" s="54"/>
      <c r="K1146" s="294"/>
      <c r="L1146" s="294"/>
      <c r="M1146" s="88"/>
      <c r="N1146" s="45" t="s">
        <v>6764</v>
      </c>
    </row>
    <row r="1147" spans="1:14" ht="63.75" x14ac:dyDescent="0.25">
      <c r="A1147" s="294"/>
      <c r="B1147" s="279" t="s">
        <v>6234</v>
      </c>
      <c r="C1147" s="279"/>
      <c r="D1147" s="137" t="s">
        <v>7879</v>
      </c>
      <c r="E1147" s="112">
        <v>18013</v>
      </c>
      <c r="F1147" s="112"/>
      <c r="G1147" s="54"/>
      <c r="H1147" s="54"/>
      <c r="I1147" s="54"/>
      <c r="J1147" s="54"/>
      <c r="K1147" s="294"/>
      <c r="L1147" s="294"/>
      <c r="M1147" s="88"/>
      <c r="N1147" s="45" t="s">
        <v>6764</v>
      </c>
    </row>
    <row r="1148" spans="1:14" ht="63.75" x14ac:dyDescent="0.25">
      <c r="A1148" s="294"/>
      <c r="B1148" s="279" t="s">
        <v>6234</v>
      </c>
      <c r="C1148" s="279"/>
      <c r="D1148" s="137" t="s">
        <v>7879</v>
      </c>
      <c r="E1148" s="112">
        <v>18013</v>
      </c>
      <c r="F1148" s="112"/>
      <c r="G1148" s="54"/>
      <c r="H1148" s="54"/>
      <c r="I1148" s="54"/>
      <c r="J1148" s="54"/>
      <c r="K1148" s="294"/>
      <c r="L1148" s="294"/>
      <c r="M1148" s="88"/>
      <c r="N1148" s="45" t="s">
        <v>6764</v>
      </c>
    </row>
    <row r="1149" spans="1:14" ht="63.75" x14ac:dyDescent="0.25">
      <c r="A1149" s="294"/>
      <c r="B1149" s="279" t="s">
        <v>6235</v>
      </c>
      <c r="C1149" s="279"/>
      <c r="D1149" s="137" t="s">
        <v>7879</v>
      </c>
      <c r="E1149" s="112">
        <v>78157.58</v>
      </c>
      <c r="F1149" s="112"/>
      <c r="G1149" s="54"/>
      <c r="H1149" s="54"/>
      <c r="I1149" s="54"/>
      <c r="J1149" s="54"/>
      <c r="K1149" s="294"/>
      <c r="L1149" s="294"/>
      <c r="M1149" s="88"/>
      <c r="N1149" s="45" t="s">
        <v>6764</v>
      </c>
    </row>
    <row r="1150" spans="1:14" ht="63.75" x14ac:dyDescent="0.25">
      <c r="A1150" s="294"/>
      <c r="B1150" s="279" t="s">
        <v>6236</v>
      </c>
      <c r="C1150" s="279"/>
      <c r="D1150" s="137" t="s">
        <v>7879</v>
      </c>
      <c r="E1150" s="112">
        <v>46400</v>
      </c>
      <c r="F1150" s="112"/>
      <c r="G1150" s="54"/>
      <c r="H1150" s="54"/>
      <c r="I1150" s="54"/>
      <c r="J1150" s="54"/>
      <c r="K1150" s="294"/>
      <c r="L1150" s="294"/>
      <c r="M1150" s="88"/>
      <c r="N1150" s="45" t="s">
        <v>6764</v>
      </c>
    </row>
    <row r="1151" spans="1:14" ht="63.75" x14ac:dyDescent="0.25">
      <c r="A1151" s="294"/>
      <c r="B1151" s="279" t="s">
        <v>6237</v>
      </c>
      <c r="C1151" s="279"/>
      <c r="D1151" s="137" t="s">
        <v>7879</v>
      </c>
      <c r="E1151" s="112">
        <v>41340</v>
      </c>
      <c r="F1151" s="112"/>
      <c r="G1151" s="54"/>
      <c r="H1151" s="54"/>
      <c r="I1151" s="54"/>
      <c r="J1151" s="54"/>
      <c r="K1151" s="294"/>
      <c r="L1151" s="294"/>
      <c r="M1151" s="88"/>
      <c r="N1151" s="45" t="s">
        <v>6764</v>
      </c>
    </row>
    <row r="1152" spans="1:14" ht="63.75" x14ac:dyDescent="0.25">
      <c r="A1152" s="294"/>
      <c r="B1152" s="279" t="s">
        <v>6238</v>
      </c>
      <c r="C1152" s="279"/>
      <c r="D1152" s="137" t="s">
        <v>7879</v>
      </c>
      <c r="E1152" s="112">
        <v>3200</v>
      </c>
      <c r="F1152" s="112"/>
      <c r="G1152" s="54"/>
      <c r="H1152" s="54"/>
      <c r="I1152" s="54"/>
      <c r="J1152" s="54"/>
      <c r="K1152" s="294"/>
      <c r="L1152" s="294"/>
      <c r="M1152" s="88"/>
      <c r="N1152" s="45" t="s">
        <v>6764</v>
      </c>
    </row>
    <row r="1153" spans="1:14" ht="63.75" x14ac:dyDescent="0.25">
      <c r="A1153" s="294"/>
      <c r="B1153" s="279" t="s">
        <v>6239</v>
      </c>
      <c r="C1153" s="279"/>
      <c r="D1153" s="137" t="s">
        <v>7879</v>
      </c>
      <c r="E1153" s="112">
        <v>7200.94</v>
      </c>
      <c r="F1153" s="112"/>
      <c r="G1153" s="54"/>
      <c r="H1153" s="54"/>
      <c r="I1153" s="54"/>
      <c r="J1153" s="54"/>
      <c r="K1153" s="294"/>
      <c r="L1153" s="294"/>
      <c r="M1153" s="88"/>
      <c r="N1153" s="45" t="s">
        <v>6764</v>
      </c>
    </row>
    <row r="1154" spans="1:14" ht="63.75" x14ac:dyDescent="0.25">
      <c r="A1154" s="294"/>
      <c r="B1154" s="279" t="s">
        <v>6239</v>
      </c>
      <c r="C1154" s="279"/>
      <c r="D1154" s="137" t="s">
        <v>7879</v>
      </c>
      <c r="E1154" s="112">
        <v>7200.94</v>
      </c>
      <c r="F1154" s="112"/>
      <c r="G1154" s="54"/>
      <c r="H1154" s="54"/>
      <c r="I1154" s="54"/>
      <c r="J1154" s="54"/>
      <c r="K1154" s="294"/>
      <c r="L1154" s="294"/>
      <c r="M1154" s="88"/>
      <c r="N1154" s="45" t="s">
        <v>6764</v>
      </c>
    </row>
    <row r="1155" spans="1:14" ht="63.75" x14ac:dyDescent="0.25">
      <c r="A1155" s="294"/>
      <c r="B1155" s="279" t="s">
        <v>6239</v>
      </c>
      <c r="C1155" s="279"/>
      <c r="D1155" s="137" t="s">
        <v>7879</v>
      </c>
      <c r="E1155" s="112">
        <v>7200.94</v>
      </c>
      <c r="F1155" s="112"/>
      <c r="G1155" s="54"/>
      <c r="H1155" s="54"/>
      <c r="I1155" s="54"/>
      <c r="J1155" s="54"/>
      <c r="K1155" s="294"/>
      <c r="L1155" s="294"/>
      <c r="M1155" s="88"/>
      <c r="N1155" s="45" t="s">
        <v>6764</v>
      </c>
    </row>
    <row r="1156" spans="1:14" ht="63.75" x14ac:dyDescent="0.25">
      <c r="A1156" s="294"/>
      <c r="B1156" s="279" t="s">
        <v>6240</v>
      </c>
      <c r="C1156" s="279"/>
      <c r="D1156" s="137" t="s">
        <v>7879</v>
      </c>
      <c r="E1156" s="112">
        <v>5063</v>
      </c>
      <c r="F1156" s="112"/>
      <c r="G1156" s="54"/>
      <c r="H1156" s="54"/>
      <c r="I1156" s="54"/>
      <c r="J1156" s="54"/>
      <c r="K1156" s="294"/>
      <c r="L1156" s="294"/>
      <c r="M1156" s="88"/>
      <c r="N1156" s="45" t="s">
        <v>6764</v>
      </c>
    </row>
    <row r="1157" spans="1:14" ht="63.75" x14ac:dyDescent="0.25">
      <c r="A1157" s="294"/>
      <c r="B1157" s="279" t="s">
        <v>5781</v>
      </c>
      <c r="C1157" s="279"/>
      <c r="D1157" s="137" t="s">
        <v>7879</v>
      </c>
      <c r="E1157" s="112">
        <v>5181.6000000000004</v>
      </c>
      <c r="F1157" s="112"/>
      <c r="G1157" s="54"/>
      <c r="H1157" s="54"/>
      <c r="I1157" s="54"/>
      <c r="J1157" s="54"/>
      <c r="K1157" s="294"/>
      <c r="L1157" s="294"/>
      <c r="M1157" s="88"/>
      <c r="N1157" s="45" t="s">
        <v>6764</v>
      </c>
    </row>
    <row r="1158" spans="1:14" ht="63.75" x14ac:dyDescent="0.25">
      <c r="A1158" s="294"/>
      <c r="B1158" s="279" t="s">
        <v>6241</v>
      </c>
      <c r="C1158" s="279"/>
      <c r="D1158" s="137" t="s">
        <v>7879</v>
      </c>
      <c r="E1158" s="112">
        <v>5043</v>
      </c>
      <c r="F1158" s="112"/>
      <c r="G1158" s="54"/>
      <c r="H1158" s="54"/>
      <c r="I1158" s="54"/>
      <c r="J1158" s="54"/>
      <c r="K1158" s="294"/>
      <c r="L1158" s="294"/>
      <c r="M1158" s="88"/>
      <c r="N1158" s="45" t="s">
        <v>6764</v>
      </c>
    </row>
    <row r="1159" spans="1:14" ht="63.75" x14ac:dyDescent="0.25">
      <c r="A1159" s="294"/>
      <c r="B1159" s="279" t="s">
        <v>6242</v>
      </c>
      <c r="C1159" s="279"/>
      <c r="D1159" s="137" t="s">
        <v>7879</v>
      </c>
      <c r="E1159" s="112">
        <v>5043</v>
      </c>
      <c r="F1159" s="112"/>
      <c r="G1159" s="54"/>
      <c r="H1159" s="54"/>
      <c r="I1159" s="54"/>
      <c r="J1159" s="54"/>
      <c r="K1159" s="294"/>
      <c r="L1159" s="294"/>
      <c r="M1159" s="88"/>
      <c r="N1159" s="45" t="s">
        <v>6764</v>
      </c>
    </row>
    <row r="1160" spans="1:14" ht="63.75" x14ac:dyDescent="0.25">
      <c r="A1160" s="294"/>
      <c r="B1160" s="279" t="s">
        <v>6243</v>
      </c>
      <c r="C1160" s="279"/>
      <c r="D1160" s="137" t="s">
        <v>7879</v>
      </c>
      <c r="E1160" s="112">
        <v>5793</v>
      </c>
      <c r="F1160" s="112"/>
      <c r="G1160" s="54"/>
      <c r="H1160" s="54"/>
      <c r="I1160" s="54"/>
      <c r="J1160" s="54"/>
      <c r="K1160" s="294"/>
      <c r="L1160" s="294"/>
      <c r="M1160" s="88"/>
      <c r="N1160" s="45" t="s">
        <v>6764</v>
      </c>
    </row>
    <row r="1161" spans="1:14" ht="63.75" x14ac:dyDescent="0.25">
      <c r="A1161" s="294"/>
      <c r="B1161" s="279" t="s">
        <v>6244</v>
      </c>
      <c r="C1161" s="279"/>
      <c r="D1161" s="137" t="s">
        <v>7879</v>
      </c>
      <c r="E1161" s="112">
        <v>5793</v>
      </c>
      <c r="F1161" s="112"/>
      <c r="G1161" s="54"/>
      <c r="H1161" s="54"/>
      <c r="I1161" s="54"/>
      <c r="J1161" s="54"/>
      <c r="K1161" s="294"/>
      <c r="L1161" s="294"/>
      <c r="M1161" s="88"/>
      <c r="N1161" s="45" t="s">
        <v>6764</v>
      </c>
    </row>
    <row r="1162" spans="1:14" ht="63.75" x14ac:dyDescent="0.25">
      <c r="A1162" s="294"/>
      <c r="B1162" s="279" t="s">
        <v>6245</v>
      </c>
      <c r="C1162" s="279"/>
      <c r="D1162" s="137" t="s">
        <v>7879</v>
      </c>
      <c r="E1162" s="112">
        <v>7555</v>
      </c>
      <c r="F1162" s="112"/>
      <c r="G1162" s="54"/>
      <c r="H1162" s="54"/>
      <c r="I1162" s="54"/>
      <c r="J1162" s="54"/>
      <c r="K1162" s="294"/>
      <c r="L1162" s="294"/>
      <c r="M1162" s="88"/>
      <c r="N1162" s="45" t="s">
        <v>6764</v>
      </c>
    </row>
    <row r="1163" spans="1:14" ht="63.75" x14ac:dyDescent="0.25">
      <c r="A1163" s="294"/>
      <c r="B1163" s="279" t="s">
        <v>6246</v>
      </c>
      <c r="C1163" s="279"/>
      <c r="D1163" s="137" t="s">
        <v>7879</v>
      </c>
      <c r="E1163" s="99">
        <v>7555</v>
      </c>
      <c r="F1163" s="99"/>
      <c r="G1163" s="54"/>
      <c r="H1163" s="54"/>
      <c r="I1163" s="54"/>
      <c r="J1163" s="54"/>
      <c r="K1163" s="294"/>
      <c r="L1163" s="294"/>
      <c r="M1163" s="88"/>
      <c r="N1163" s="45" t="s">
        <v>6764</v>
      </c>
    </row>
    <row r="1164" spans="1:14" ht="63.75" x14ac:dyDescent="0.25">
      <c r="A1164" s="294"/>
      <c r="B1164" s="279" t="s">
        <v>6247</v>
      </c>
      <c r="C1164" s="279"/>
      <c r="D1164" s="137" t="s">
        <v>7879</v>
      </c>
      <c r="E1164" s="112">
        <v>3443</v>
      </c>
      <c r="F1164" s="112"/>
      <c r="G1164" s="54"/>
      <c r="H1164" s="54"/>
      <c r="I1164" s="54"/>
      <c r="J1164" s="54"/>
      <c r="K1164" s="294"/>
      <c r="L1164" s="294"/>
      <c r="M1164" s="88"/>
      <c r="N1164" s="45" t="s">
        <v>6764</v>
      </c>
    </row>
    <row r="1165" spans="1:14" ht="63.75" x14ac:dyDescent="0.25">
      <c r="A1165" s="294"/>
      <c r="B1165" s="279" t="s">
        <v>6248</v>
      </c>
      <c r="C1165" s="279"/>
      <c r="D1165" s="137" t="s">
        <v>7879</v>
      </c>
      <c r="E1165" s="112">
        <v>3443</v>
      </c>
      <c r="F1165" s="112"/>
      <c r="G1165" s="54"/>
      <c r="H1165" s="54"/>
      <c r="I1165" s="54"/>
      <c r="J1165" s="54"/>
      <c r="K1165" s="294"/>
      <c r="L1165" s="294"/>
      <c r="M1165" s="88"/>
      <c r="N1165" s="45" t="s">
        <v>6764</v>
      </c>
    </row>
    <row r="1166" spans="1:14" ht="63.75" x14ac:dyDescent="0.25">
      <c r="A1166" s="294"/>
      <c r="B1166" s="279" t="s">
        <v>6249</v>
      </c>
      <c r="C1166" s="279"/>
      <c r="D1166" s="137" t="s">
        <v>7879</v>
      </c>
      <c r="E1166" s="112">
        <v>22540</v>
      </c>
      <c r="F1166" s="112"/>
      <c r="G1166" s="54"/>
      <c r="H1166" s="54"/>
      <c r="I1166" s="54"/>
      <c r="J1166" s="54"/>
      <c r="K1166" s="294"/>
      <c r="L1166" s="294"/>
      <c r="M1166" s="88"/>
      <c r="N1166" s="45" t="s">
        <v>6764</v>
      </c>
    </row>
    <row r="1167" spans="1:14" ht="63.75" x14ac:dyDescent="0.25">
      <c r="A1167" s="294"/>
      <c r="B1167" s="279" t="s">
        <v>5792</v>
      </c>
      <c r="C1167" s="279"/>
      <c r="D1167" s="137" t="s">
        <v>7879</v>
      </c>
      <c r="E1167" s="112">
        <v>3207.9</v>
      </c>
      <c r="F1167" s="112"/>
      <c r="G1167" s="54"/>
      <c r="H1167" s="54"/>
      <c r="I1167" s="54"/>
      <c r="J1167" s="54"/>
      <c r="K1167" s="294"/>
      <c r="L1167" s="294"/>
      <c r="M1167" s="88"/>
      <c r="N1167" s="45" t="s">
        <v>6764</v>
      </c>
    </row>
    <row r="1168" spans="1:14" ht="63.75" x14ac:dyDescent="0.25">
      <c r="A1168" s="294"/>
      <c r="B1168" s="279" t="s">
        <v>5795</v>
      </c>
      <c r="C1168" s="279"/>
      <c r="D1168" s="137" t="s">
        <v>7879</v>
      </c>
      <c r="E1168" s="112">
        <v>3304.8</v>
      </c>
      <c r="F1168" s="112"/>
      <c r="G1168" s="54"/>
      <c r="H1168" s="54"/>
      <c r="I1168" s="54"/>
      <c r="J1168" s="54"/>
      <c r="K1168" s="294"/>
      <c r="L1168" s="294"/>
      <c r="M1168" s="88"/>
      <c r="N1168" s="45" t="s">
        <v>6764</v>
      </c>
    </row>
    <row r="1169" spans="1:14" ht="63.75" x14ac:dyDescent="0.25">
      <c r="A1169" s="294"/>
      <c r="B1169" s="279" t="s">
        <v>6250</v>
      </c>
      <c r="C1169" s="279"/>
      <c r="D1169" s="137" t="s">
        <v>7879</v>
      </c>
      <c r="E1169" s="112">
        <v>3666</v>
      </c>
      <c r="F1169" s="112"/>
      <c r="G1169" s="54"/>
      <c r="H1169" s="54"/>
      <c r="I1169" s="54"/>
      <c r="J1169" s="54"/>
      <c r="K1169" s="294"/>
      <c r="L1169" s="294"/>
      <c r="M1169" s="88"/>
      <c r="N1169" s="45" t="s">
        <v>6764</v>
      </c>
    </row>
    <row r="1170" spans="1:14" ht="63.75" x14ac:dyDescent="0.25">
      <c r="A1170" s="294"/>
      <c r="B1170" s="279" t="s">
        <v>6250</v>
      </c>
      <c r="C1170" s="279"/>
      <c r="D1170" s="137" t="s">
        <v>7879</v>
      </c>
      <c r="E1170" s="112">
        <v>3666</v>
      </c>
      <c r="F1170" s="112"/>
      <c r="G1170" s="54"/>
      <c r="H1170" s="54"/>
      <c r="I1170" s="54"/>
      <c r="J1170" s="54"/>
      <c r="K1170" s="294"/>
      <c r="L1170" s="294"/>
      <c r="M1170" s="88"/>
      <c r="N1170" s="45" t="s">
        <v>6764</v>
      </c>
    </row>
    <row r="1171" spans="1:14" ht="63.75" x14ac:dyDescent="0.25">
      <c r="A1171" s="294"/>
      <c r="B1171" s="279" t="s">
        <v>6251</v>
      </c>
      <c r="C1171" s="279"/>
      <c r="D1171" s="137" t="s">
        <v>7879</v>
      </c>
      <c r="E1171" s="112">
        <v>8280</v>
      </c>
      <c r="F1171" s="112"/>
      <c r="G1171" s="54"/>
      <c r="H1171" s="54"/>
      <c r="I1171" s="54"/>
      <c r="J1171" s="54"/>
      <c r="K1171" s="294"/>
      <c r="L1171" s="294"/>
      <c r="M1171" s="88"/>
      <c r="N1171" s="45" t="s">
        <v>6764</v>
      </c>
    </row>
    <row r="1172" spans="1:14" ht="63.75" x14ac:dyDescent="0.25">
      <c r="A1172" s="294"/>
      <c r="B1172" s="279" t="s">
        <v>6252</v>
      </c>
      <c r="C1172" s="279"/>
      <c r="D1172" s="137" t="s">
        <v>7879</v>
      </c>
      <c r="E1172" s="112">
        <v>5751</v>
      </c>
      <c r="F1172" s="112"/>
      <c r="G1172" s="54"/>
      <c r="H1172" s="54"/>
      <c r="I1172" s="54"/>
      <c r="J1172" s="54"/>
      <c r="K1172" s="294"/>
      <c r="L1172" s="294"/>
      <c r="M1172" s="88"/>
      <c r="N1172" s="45" t="s">
        <v>6764</v>
      </c>
    </row>
    <row r="1173" spans="1:14" ht="63.75" x14ac:dyDescent="0.25">
      <c r="A1173" s="294"/>
      <c r="B1173" s="279" t="s">
        <v>6253</v>
      </c>
      <c r="C1173" s="279"/>
      <c r="D1173" s="137" t="s">
        <v>7879</v>
      </c>
      <c r="E1173" s="112">
        <v>9093</v>
      </c>
      <c r="F1173" s="112"/>
      <c r="G1173" s="54"/>
      <c r="H1173" s="54"/>
      <c r="I1173" s="54"/>
      <c r="J1173" s="54"/>
      <c r="K1173" s="294"/>
      <c r="L1173" s="294"/>
      <c r="M1173" s="88"/>
      <c r="N1173" s="45" t="s">
        <v>6764</v>
      </c>
    </row>
    <row r="1174" spans="1:14" ht="63.75" x14ac:dyDescent="0.25">
      <c r="A1174" s="294"/>
      <c r="B1174" s="279" t="s">
        <v>6254</v>
      </c>
      <c r="C1174" s="279"/>
      <c r="D1174" s="137" t="s">
        <v>7879</v>
      </c>
      <c r="E1174" s="112">
        <v>6759</v>
      </c>
      <c r="F1174" s="112"/>
      <c r="G1174" s="54"/>
      <c r="H1174" s="54"/>
      <c r="I1174" s="54"/>
      <c r="J1174" s="54"/>
      <c r="K1174" s="294"/>
      <c r="L1174" s="294"/>
      <c r="M1174" s="88"/>
      <c r="N1174" s="45" t="s">
        <v>6764</v>
      </c>
    </row>
    <row r="1175" spans="1:14" ht="63.75" x14ac:dyDescent="0.25">
      <c r="A1175" s="294"/>
      <c r="B1175" s="279" t="s">
        <v>6255</v>
      </c>
      <c r="C1175" s="279"/>
      <c r="D1175" s="137" t="s">
        <v>7879</v>
      </c>
      <c r="E1175" s="112">
        <v>14703</v>
      </c>
      <c r="F1175" s="112"/>
      <c r="G1175" s="54"/>
      <c r="H1175" s="54"/>
      <c r="I1175" s="54"/>
      <c r="J1175" s="54"/>
      <c r="K1175" s="294"/>
      <c r="L1175" s="294"/>
      <c r="M1175" s="88"/>
      <c r="N1175" s="45" t="s">
        <v>6764</v>
      </c>
    </row>
    <row r="1176" spans="1:14" ht="63.75" x14ac:dyDescent="0.25">
      <c r="A1176" s="294"/>
      <c r="B1176" s="279" t="s">
        <v>6256</v>
      </c>
      <c r="C1176" s="279"/>
      <c r="D1176" s="137" t="s">
        <v>7879</v>
      </c>
      <c r="E1176" s="112">
        <v>11000</v>
      </c>
      <c r="F1176" s="112"/>
      <c r="G1176" s="54"/>
      <c r="H1176" s="54"/>
      <c r="I1176" s="54"/>
      <c r="J1176" s="54"/>
      <c r="K1176" s="294"/>
      <c r="L1176" s="294"/>
      <c r="M1176" s="88"/>
      <c r="N1176" s="45" t="s">
        <v>6764</v>
      </c>
    </row>
    <row r="1177" spans="1:14" ht="63.75" x14ac:dyDescent="0.25">
      <c r="A1177" s="294"/>
      <c r="B1177" s="279" t="s">
        <v>6127</v>
      </c>
      <c r="C1177" s="279"/>
      <c r="D1177" s="137" t="s">
        <v>7879</v>
      </c>
      <c r="E1177" s="112">
        <v>18600</v>
      </c>
      <c r="F1177" s="112"/>
      <c r="G1177" s="54"/>
      <c r="H1177" s="54"/>
      <c r="I1177" s="54"/>
      <c r="J1177" s="54"/>
      <c r="K1177" s="294"/>
      <c r="L1177" s="294"/>
      <c r="M1177" s="88"/>
      <c r="N1177" s="45" t="s">
        <v>6764</v>
      </c>
    </row>
    <row r="1178" spans="1:14" ht="63.75" x14ac:dyDescent="0.25">
      <c r="A1178" s="294"/>
      <c r="B1178" s="279" t="s">
        <v>6257</v>
      </c>
      <c r="C1178" s="279"/>
      <c r="D1178" s="137" t="s">
        <v>7879</v>
      </c>
      <c r="E1178" s="112">
        <v>4584</v>
      </c>
      <c r="F1178" s="112"/>
      <c r="G1178" s="54"/>
      <c r="H1178" s="54"/>
      <c r="I1178" s="54"/>
      <c r="J1178" s="54"/>
      <c r="K1178" s="294"/>
      <c r="L1178" s="294"/>
      <c r="M1178" s="88"/>
      <c r="N1178" s="45" t="s">
        <v>6764</v>
      </c>
    </row>
    <row r="1179" spans="1:14" ht="63.75" x14ac:dyDescent="0.25">
      <c r="A1179" s="294"/>
      <c r="B1179" s="279" t="s">
        <v>6257</v>
      </c>
      <c r="C1179" s="279"/>
      <c r="D1179" s="137" t="s">
        <v>7879</v>
      </c>
      <c r="E1179" s="112">
        <v>4584</v>
      </c>
      <c r="F1179" s="112"/>
      <c r="G1179" s="54"/>
      <c r="H1179" s="54"/>
      <c r="I1179" s="54"/>
      <c r="J1179" s="54"/>
      <c r="K1179" s="294"/>
      <c r="L1179" s="294"/>
      <c r="M1179" s="88"/>
      <c r="N1179" s="45" t="s">
        <v>6764</v>
      </c>
    </row>
    <row r="1180" spans="1:14" ht="63.75" x14ac:dyDescent="0.25">
      <c r="A1180" s="294"/>
      <c r="B1180" s="279" t="s">
        <v>6258</v>
      </c>
      <c r="C1180" s="279"/>
      <c r="D1180" s="137" t="s">
        <v>7879</v>
      </c>
      <c r="E1180" s="112">
        <v>19000</v>
      </c>
      <c r="F1180" s="112"/>
      <c r="G1180" s="54"/>
      <c r="H1180" s="54"/>
      <c r="I1180" s="54"/>
      <c r="J1180" s="54"/>
      <c r="K1180" s="294"/>
      <c r="L1180" s="294"/>
      <c r="M1180" s="88"/>
      <c r="N1180" s="45" t="s">
        <v>6764</v>
      </c>
    </row>
    <row r="1181" spans="1:14" ht="63.75" x14ac:dyDescent="0.25">
      <c r="A1181" s="294"/>
      <c r="B1181" s="279" t="s">
        <v>6259</v>
      </c>
      <c r="C1181" s="279"/>
      <c r="D1181" s="137" t="s">
        <v>7879</v>
      </c>
      <c r="E1181" s="112">
        <v>14000</v>
      </c>
      <c r="F1181" s="112"/>
      <c r="G1181" s="54"/>
      <c r="H1181" s="54"/>
      <c r="I1181" s="54"/>
      <c r="J1181" s="54"/>
      <c r="K1181" s="294"/>
      <c r="L1181" s="294"/>
      <c r="M1181" s="88"/>
      <c r="N1181" s="45" t="s">
        <v>6764</v>
      </c>
    </row>
    <row r="1182" spans="1:14" ht="63.75" x14ac:dyDescent="0.25">
      <c r="A1182" s="294"/>
      <c r="B1182" s="279" t="s">
        <v>6260</v>
      </c>
      <c r="C1182" s="279"/>
      <c r="D1182" s="137" t="s">
        <v>7879</v>
      </c>
      <c r="E1182" s="112">
        <v>22600</v>
      </c>
      <c r="F1182" s="112"/>
      <c r="G1182" s="54"/>
      <c r="H1182" s="54"/>
      <c r="I1182" s="54"/>
      <c r="J1182" s="54"/>
      <c r="K1182" s="294"/>
      <c r="L1182" s="294"/>
      <c r="M1182" s="88"/>
      <c r="N1182" s="45" t="s">
        <v>6764</v>
      </c>
    </row>
    <row r="1183" spans="1:14" ht="63.75" x14ac:dyDescent="0.25">
      <c r="A1183" s="294"/>
      <c r="B1183" s="279" t="s">
        <v>6261</v>
      </c>
      <c r="C1183" s="279"/>
      <c r="D1183" s="137" t="s">
        <v>7879</v>
      </c>
      <c r="E1183" s="112">
        <v>98000</v>
      </c>
      <c r="F1183" s="112"/>
      <c r="G1183" s="54"/>
      <c r="H1183" s="54"/>
      <c r="I1183" s="54"/>
      <c r="J1183" s="54"/>
      <c r="K1183" s="294"/>
      <c r="L1183" s="294"/>
      <c r="M1183" s="88"/>
      <c r="N1183" s="45" t="s">
        <v>6764</v>
      </c>
    </row>
    <row r="1184" spans="1:14" ht="63.75" x14ac:dyDescent="0.25">
      <c r="A1184" s="294"/>
      <c r="B1184" s="279" t="s">
        <v>6262</v>
      </c>
      <c r="C1184" s="279"/>
      <c r="D1184" s="137" t="s">
        <v>7879</v>
      </c>
      <c r="E1184" s="112">
        <v>20000</v>
      </c>
      <c r="F1184" s="112"/>
      <c r="G1184" s="54"/>
      <c r="H1184" s="54"/>
      <c r="I1184" s="54"/>
      <c r="J1184" s="54"/>
      <c r="K1184" s="294"/>
      <c r="L1184" s="294"/>
      <c r="M1184" s="88"/>
      <c r="N1184" s="45" t="s">
        <v>6764</v>
      </c>
    </row>
    <row r="1185" spans="1:14" ht="63.75" x14ac:dyDescent="0.25">
      <c r="A1185" s="294"/>
      <c r="B1185" s="279" t="s">
        <v>6263</v>
      </c>
      <c r="C1185" s="279"/>
      <c r="D1185" s="137" t="s">
        <v>7879</v>
      </c>
      <c r="E1185" s="112">
        <v>8850</v>
      </c>
      <c r="F1185" s="112"/>
      <c r="G1185" s="54"/>
      <c r="H1185" s="54"/>
      <c r="I1185" s="54"/>
      <c r="J1185" s="54"/>
      <c r="K1185" s="294"/>
      <c r="L1185" s="294"/>
      <c r="M1185" s="88"/>
      <c r="N1185" s="45" t="s">
        <v>6764</v>
      </c>
    </row>
    <row r="1186" spans="1:14" ht="63.75" x14ac:dyDescent="0.25">
      <c r="A1186" s="294"/>
      <c r="B1186" s="279" t="s">
        <v>6264</v>
      </c>
      <c r="C1186" s="279"/>
      <c r="D1186" s="137" t="s">
        <v>7879</v>
      </c>
      <c r="E1186" s="112">
        <v>28000</v>
      </c>
      <c r="F1186" s="112"/>
      <c r="G1186" s="54"/>
      <c r="H1186" s="54"/>
      <c r="I1186" s="54"/>
      <c r="J1186" s="54"/>
      <c r="K1186" s="294"/>
      <c r="L1186" s="294"/>
      <c r="M1186" s="88"/>
      <c r="N1186" s="45" t="s">
        <v>6764</v>
      </c>
    </row>
    <row r="1187" spans="1:14" ht="63.75" x14ac:dyDescent="0.25">
      <c r="A1187" s="294"/>
      <c r="B1187" s="279" t="s">
        <v>6265</v>
      </c>
      <c r="C1187" s="279"/>
      <c r="D1187" s="137" t="s">
        <v>7879</v>
      </c>
      <c r="E1187" s="112">
        <v>15870</v>
      </c>
      <c r="F1187" s="112"/>
      <c r="G1187" s="54"/>
      <c r="H1187" s="54"/>
      <c r="I1187" s="54"/>
      <c r="J1187" s="54"/>
      <c r="K1187" s="294"/>
      <c r="L1187" s="294"/>
      <c r="M1187" s="88"/>
      <c r="N1187" s="45" t="s">
        <v>6764</v>
      </c>
    </row>
    <row r="1188" spans="1:14" ht="63.75" x14ac:dyDescent="0.25">
      <c r="A1188" s="294"/>
      <c r="B1188" s="279" t="s">
        <v>6266</v>
      </c>
      <c r="C1188" s="279"/>
      <c r="D1188" s="137" t="s">
        <v>7879</v>
      </c>
      <c r="E1188" s="112">
        <v>16751</v>
      </c>
      <c r="F1188" s="112"/>
      <c r="G1188" s="54"/>
      <c r="H1188" s="54"/>
      <c r="I1188" s="54"/>
      <c r="J1188" s="54"/>
      <c r="K1188" s="294"/>
      <c r="L1188" s="294"/>
      <c r="M1188" s="88"/>
      <c r="N1188" s="45" t="s">
        <v>6764</v>
      </c>
    </row>
    <row r="1189" spans="1:14" ht="63.75" x14ac:dyDescent="0.25">
      <c r="A1189" s="294"/>
      <c r="B1189" s="279" t="s">
        <v>6267</v>
      </c>
      <c r="C1189" s="279"/>
      <c r="D1189" s="137" t="s">
        <v>7879</v>
      </c>
      <c r="E1189" s="112">
        <v>3800</v>
      </c>
      <c r="F1189" s="112"/>
      <c r="G1189" s="54"/>
      <c r="H1189" s="54"/>
      <c r="I1189" s="54"/>
      <c r="J1189" s="54"/>
      <c r="K1189" s="294"/>
      <c r="L1189" s="294"/>
      <c r="M1189" s="88"/>
      <c r="N1189" s="45" t="s">
        <v>6764</v>
      </c>
    </row>
    <row r="1190" spans="1:14" ht="63.75" x14ac:dyDescent="0.25">
      <c r="A1190" s="294"/>
      <c r="B1190" s="279" t="s">
        <v>6267</v>
      </c>
      <c r="C1190" s="279"/>
      <c r="D1190" s="137" t="s">
        <v>7879</v>
      </c>
      <c r="E1190" s="112">
        <v>3800</v>
      </c>
      <c r="F1190" s="112"/>
      <c r="G1190" s="54"/>
      <c r="H1190" s="54"/>
      <c r="I1190" s="54"/>
      <c r="J1190" s="54"/>
      <c r="K1190" s="294"/>
      <c r="L1190" s="294"/>
      <c r="M1190" s="88"/>
      <c r="N1190" s="45" t="s">
        <v>6764</v>
      </c>
    </row>
    <row r="1191" spans="1:14" ht="63.75" x14ac:dyDescent="0.25">
      <c r="A1191" s="294"/>
      <c r="B1191" s="279" t="s">
        <v>6267</v>
      </c>
      <c r="C1191" s="279"/>
      <c r="D1191" s="137" t="s">
        <v>7879</v>
      </c>
      <c r="E1191" s="112">
        <v>3800</v>
      </c>
      <c r="F1191" s="112"/>
      <c r="G1191" s="54"/>
      <c r="H1191" s="54"/>
      <c r="I1191" s="54"/>
      <c r="J1191" s="54"/>
      <c r="K1191" s="294"/>
      <c r="L1191" s="294"/>
      <c r="M1191" s="88"/>
      <c r="N1191" s="45" t="s">
        <v>6764</v>
      </c>
    </row>
    <row r="1192" spans="1:14" ht="63.75" x14ac:dyDescent="0.25">
      <c r="A1192" s="294"/>
      <c r="B1192" s="279" t="s">
        <v>6267</v>
      </c>
      <c r="C1192" s="279"/>
      <c r="D1192" s="137" t="s">
        <v>7879</v>
      </c>
      <c r="E1192" s="112">
        <v>3800</v>
      </c>
      <c r="F1192" s="112"/>
      <c r="G1192" s="54"/>
      <c r="H1192" s="54"/>
      <c r="I1192" s="54"/>
      <c r="J1192" s="54"/>
      <c r="K1192" s="294"/>
      <c r="L1192" s="294"/>
      <c r="M1192" s="88"/>
      <c r="N1192" s="45" t="s">
        <v>6764</v>
      </c>
    </row>
    <row r="1193" spans="1:14" ht="63.75" x14ac:dyDescent="0.25">
      <c r="A1193" s="294"/>
      <c r="B1193" s="279" t="s">
        <v>6267</v>
      </c>
      <c r="C1193" s="279"/>
      <c r="D1193" s="137" t="s">
        <v>7879</v>
      </c>
      <c r="E1193" s="112">
        <v>3800</v>
      </c>
      <c r="F1193" s="112"/>
      <c r="G1193" s="54"/>
      <c r="H1193" s="54"/>
      <c r="I1193" s="54"/>
      <c r="J1193" s="54"/>
      <c r="K1193" s="294"/>
      <c r="L1193" s="294"/>
      <c r="M1193" s="88"/>
      <c r="N1193" s="45" t="s">
        <v>6764</v>
      </c>
    </row>
    <row r="1194" spans="1:14" ht="63.75" x14ac:dyDescent="0.25">
      <c r="A1194" s="294"/>
      <c r="B1194" s="279" t="s">
        <v>6267</v>
      </c>
      <c r="C1194" s="279"/>
      <c r="D1194" s="137" t="s">
        <v>7879</v>
      </c>
      <c r="E1194" s="112">
        <v>3800</v>
      </c>
      <c r="F1194" s="112"/>
      <c r="G1194" s="54"/>
      <c r="H1194" s="54"/>
      <c r="I1194" s="54"/>
      <c r="J1194" s="54"/>
      <c r="K1194" s="294"/>
      <c r="L1194" s="294"/>
      <c r="M1194" s="88"/>
      <c r="N1194" s="45" t="s">
        <v>6764</v>
      </c>
    </row>
    <row r="1195" spans="1:14" ht="63.75" x14ac:dyDescent="0.25">
      <c r="A1195" s="294"/>
      <c r="B1195" s="279" t="s">
        <v>6267</v>
      </c>
      <c r="C1195" s="279"/>
      <c r="D1195" s="137" t="s">
        <v>7879</v>
      </c>
      <c r="E1195" s="112">
        <v>3800</v>
      </c>
      <c r="F1195" s="112"/>
      <c r="G1195" s="54"/>
      <c r="H1195" s="54"/>
      <c r="I1195" s="54"/>
      <c r="J1195" s="54"/>
      <c r="K1195" s="294"/>
      <c r="L1195" s="294"/>
      <c r="M1195" s="88"/>
      <c r="N1195" s="45" t="s">
        <v>6764</v>
      </c>
    </row>
    <row r="1196" spans="1:14" ht="63.75" x14ac:dyDescent="0.25">
      <c r="A1196" s="294"/>
      <c r="B1196" s="279" t="s">
        <v>6267</v>
      </c>
      <c r="C1196" s="279"/>
      <c r="D1196" s="137" t="s">
        <v>7879</v>
      </c>
      <c r="E1196" s="112">
        <v>3800</v>
      </c>
      <c r="F1196" s="112"/>
      <c r="G1196" s="54"/>
      <c r="H1196" s="54"/>
      <c r="I1196" s="54"/>
      <c r="J1196" s="54"/>
      <c r="K1196" s="294"/>
      <c r="L1196" s="294"/>
      <c r="M1196" s="88"/>
      <c r="N1196" s="45" t="s">
        <v>6764</v>
      </c>
    </row>
    <row r="1197" spans="1:14" ht="63.75" x14ac:dyDescent="0.25">
      <c r="A1197" s="294"/>
      <c r="B1197" s="279" t="s">
        <v>6267</v>
      </c>
      <c r="C1197" s="279"/>
      <c r="D1197" s="137" t="s">
        <v>7879</v>
      </c>
      <c r="E1197" s="112">
        <v>3800</v>
      </c>
      <c r="F1197" s="112"/>
      <c r="G1197" s="54"/>
      <c r="H1197" s="54"/>
      <c r="I1197" s="54"/>
      <c r="J1197" s="54"/>
      <c r="K1197" s="294"/>
      <c r="L1197" s="294"/>
      <c r="M1197" s="88"/>
      <c r="N1197" s="45" t="s">
        <v>6764</v>
      </c>
    </row>
    <row r="1198" spans="1:14" ht="63.75" x14ac:dyDescent="0.25">
      <c r="A1198" s="294"/>
      <c r="B1198" s="279" t="s">
        <v>6267</v>
      </c>
      <c r="C1198" s="279"/>
      <c r="D1198" s="137" t="s">
        <v>7879</v>
      </c>
      <c r="E1198" s="112">
        <v>3800</v>
      </c>
      <c r="F1198" s="112"/>
      <c r="G1198" s="54"/>
      <c r="H1198" s="54"/>
      <c r="I1198" s="54"/>
      <c r="J1198" s="54"/>
      <c r="K1198" s="294"/>
      <c r="L1198" s="294"/>
      <c r="M1198" s="88"/>
      <c r="N1198" s="45" t="s">
        <v>6764</v>
      </c>
    </row>
    <row r="1199" spans="1:14" ht="63.75" x14ac:dyDescent="0.25">
      <c r="A1199" s="294"/>
      <c r="B1199" s="279" t="s">
        <v>6267</v>
      </c>
      <c r="C1199" s="279"/>
      <c r="D1199" s="137" t="s">
        <v>7879</v>
      </c>
      <c r="E1199" s="112">
        <v>3800</v>
      </c>
      <c r="F1199" s="112"/>
      <c r="G1199" s="54"/>
      <c r="H1199" s="54"/>
      <c r="I1199" s="54"/>
      <c r="J1199" s="54"/>
      <c r="K1199" s="294"/>
      <c r="L1199" s="294"/>
      <c r="M1199" s="88"/>
      <c r="N1199" s="45" t="s">
        <v>6764</v>
      </c>
    </row>
    <row r="1200" spans="1:14" ht="63.75" x14ac:dyDescent="0.25">
      <c r="A1200" s="294"/>
      <c r="B1200" s="279" t="s">
        <v>6267</v>
      </c>
      <c r="C1200" s="279"/>
      <c r="D1200" s="137" t="s">
        <v>7879</v>
      </c>
      <c r="E1200" s="112">
        <v>3800</v>
      </c>
      <c r="F1200" s="112"/>
      <c r="G1200" s="54"/>
      <c r="H1200" s="54"/>
      <c r="I1200" s="54"/>
      <c r="J1200" s="54"/>
      <c r="K1200" s="294"/>
      <c r="L1200" s="294"/>
      <c r="M1200" s="88"/>
      <c r="N1200" s="45" t="s">
        <v>6764</v>
      </c>
    </row>
    <row r="1201" spans="1:14" ht="63.75" x14ac:dyDescent="0.25">
      <c r="A1201" s="294"/>
      <c r="B1201" s="279" t="s">
        <v>6267</v>
      </c>
      <c r="C1201" s="279"/>
      <c r="D1201" s="137" t="s">
        <v>7879</v>
      </c>
      <c r="E1201" s="112">
        <v>3800</v>
      </c>
      <c r="F1201" s="112"/>
      <c r="G1201" s="54"/>
      <c r="H1201" s="54"/>
      <c r="I1201" s="54"/>
      <c r="J1201" s="54"/>
      <c r="K1201" s="294"/>
      <c r="L1201" s="294"/>
      <c r="M1201" s="88"/>
      <c r="N1201" s="45" t="s">
        <v>6764</v>
      </c>
    </row>
    <row r="1202" spans="1:14" ht="63.75" x14ac:dyDescent="0.25">
      <c r="A1202" s="294"/>
      <c r="B1202" s="279" t="s">
        <v>6267</v>
      </c>
      <c r="C1202" s="279"/>
      <c r="D1202" s="137" t="s">
        <v>7879</v>
      </c>
      <c r="E1202" s="112">
        <v>3800</v>
      </c>
      <c r="F1202" s="112"/>
      <c r="G1202" s="54"/>
      <c r="H1202" s="54"/>
      <c r="I1202" s="54"/>
      <c r="J1202" s="54"/>
      <c r="K1202" s="294"/>
      <c r="L1202" s="294"/>
      <c r="M1202" s="88"/>
      <c r="N1202" s="45" t="s">
        <v>6764</v>
      </c>
    </row>
    <row r="1203" spans="1:14" ht="63.75" x14ac:dyDescent="0.25">
      <c r="A1203" s="294"/>
      <c r="B1203" s="279" t="s">
        <v>6267</v>
      </c>
      <c r="C1203" s="279"/>
      <c r="D1203" s="137" t="s">
        <v>7879</v>
      </c>
      <c r="E1203" s="112">
        <v>3800</v>
      </c>
      <c r="F1203" s="112"/>
      <c r="G1203" s="54"/>
      <c r="H1203" s="54"/>
      <c r="I1203" s="54"/>
      <c r="J1203" s="54"/>
      <c r="K1203" s="294"/>
      <c r="L1203" s="294"/>
      <c r="M1203" s="88"/>
      <c r="N1203" s="45" t="s">
        <v>6764</v>
      </c>
    </row>
    <row r="1204" spans="1:14" ht="63.75" x14ac:dyDescent="0.25">
      <c r="A1204" s="294"/>
      <c r="B1204" s="279" t="s">
        <v>6267</v>
      </c>
      <c r="C1204" s="279"/>
      <c r="D1204" s="137" t="s">
        <v>7879</v>
      </c>
      <c r="E1204" s="112">
        <v>3800</v>
      </c>
      <c r="F1204" s="112"/>
      <c r="G1204" s="54"/>
      <c r="H1204" s="54"/>
      <c r="I1204" s="54"/>
      <c r="J1204" s="54"/>
      <c r="K1204" s="294"/>
      <c r="L1204" s="294"/>
      <c r="M1204" s="88"/>
      <c r="N1204" s="45" t="s">
        <v>6764</v>
      </c>
    </row>
    <row r="1205" spans="1:14" ht="63.75" x14ac:dyDescent="0.25">
      <c r="A1205" s="294"/>
      <c r="B1205" s="279" t="s">
        <v>6267</v>
      </c>
      <c r="C1205" s="279"/>
      <c r="D1205" s="137" t="s">
        <v>7879</v>
      </c>
      <c r="E1205" s="112">
        <v>3800</v>
      </c>
      <c r="F1205" s="112"/>
      <c r="G1205" s="54"/>
      <c r="H1205" s="54"/>
      <c r="I1205" s="54"/>
      <c r="J1205" s="54"/>
      <c r="K1205" s="294"/>
      <c r="L1205" s="294"/>
      <c r="M1205" s="88"/>
      <c r="N1205" s="45" t="s">
        <v>6764</v>
      </c>
    </row>
    <row r="1206" spans="1:14" ht="63.75" x14ac:dyDescent="0.25">
      <c r="A1206" s="294"/>
      <c r="B1206" s="279" t="s">
        <v>6267</v>
      </c>
      <c r="C1206" s="279"/>
      <c r="D1206" s="137" t="s">
        <v>7879</v>
      </c>
      <c r="E1206" s="112">
        <v>3800</v>
      </c>
      <c r="F1206" s="112"/>
      <c r="G1206" s="54"/>
      <c r="H1206" s="54"/>
      <c r="I1206" s="54"/>
      <c r="J1206" s="54"/>
      <c r="K1206" s="294"/>
      <c r="L1206" s="294"/>
      <c r="M1206" s="88"/>
      <c r="N1206" s="45" t="s">
        <v>6764</v>
      </c>
    </row>
    <row r="1207" spans="1:14" ht="63.75" x14ac:dyDescent="0.25">
      <c r="A1207" s="294"/>
      <c r="B1207" s="279" t="s">
        <v>6267</v>
      </c>
      <c r="C1207" s="279"/>
      <c r="D1207" s="137" t="s">
        <v>7879</v>
      </c>
      <c r="E1207" s="112">
        <v>3800</v>
      </c>
      <c r="F1207" s="112"/>
      <c r="G1207" s="54"/>
      <c r="H1207" s="54"/>
      <c r="I1207" s="54"/>
      <c r="J1207" s="54"/>
      <c r="K1207" s="294"/>
      <c r="L1207" s="294"/>
      <c r="M1207" s="88"/>
      <c r="N1207" s="45" t="s">
        <v>6764</v>
      </c>
    </row>
    <row r="1208" spans="1:14" ht="63.75" x14ac:dyDescent="0.25">
      <c r="A1208" s="294"/>
      <c r="B1208" s="279" t="s">
        <v>6267</v>
      </c>
      <c r="C1208" s="279"/>
      <c r="D1208" s="137" t="s">
        <v>7879</v>
      </c>
      <c r="E1208" s="112">
        <v>3800</v>
      </c>
      <c r="F1208" s="112"/>
      <c r="G1208" s="54"/>
      <c r="H1208" s="54"/>
      <c r="I1208" s="54"/>
      <c r="J1208" s="54"/>
      <c r="K1208" s="294"/>
      <c r="L1208" s="294"/>
      <c r="M1208" s="88"/>
      <c r="N1208" s="45" t="s">
        <v>6764</v>
      </c>
    </row>
    <row r="1209" spans="1:14" ht="63.75" x14ac:dyDescent="0.25">
      <c r="A1209" s="294"/>
      <c r="B1209" s="279" t="s">
        <v>6267</v>
      </c>
      <c r="C1209" s="279"/>
      <c r="D1209" s="137" t="s">
        <v>7879</v>
      </c>
      <c r="E1209" s="112">
        <v>3800</v>
      </c>
      <c r="F1209" s="112"/>
      <c r="G1209" s="54"/>
      <c r="H1209" s="54"/>
      <c r="I1209" s="54"/>
      <c r="J1209" s="54"/>
      <c r="K1209" s="294"/>
      <c r="L1209" s="294"/>
      <c r="M1209" s="88"/>
      <c r="N1209" s="45" t="s">
        <v>6764</v>
      </c>
    </row>
    <row r="1210" spans="1:14" ht="63.75" x14ac:dyDescent="0.25">
      <c r="A1210" s="294"/>
      <c r="B1210" s="279" t="s">
        <v>6267</v>
      </c>
      <c r="C1210" s="279"/>
      <c r="D1210" s="137" t="s">
        <v>7879</v>
      </c>
      <c r="E1210" s="112">
        <v>3800</v>
      </c>
      <c r="F1210" s="112"/>
      <c r="G1210" s="54"/>
      <c r="H1210" s="54"/>
      <c r="I1210" s="54"/>
      <c r="J1210" s="54"/>
      <c r="K1210" s="294"/>
      <c r="L1210" s="294"/>
      <c r="M1210" s="88"/>
      <c r="N1210" s="45" t="s">
        <v>6764</v>
      </c>
    </row>
    <row r="1211" spans="1:14" ht="63.75" x14ac:dyDescent="0.25">
      <c r="A1211" s="294"/>
      <c r="B1211" s="279" t="s">
        <v>6267</v>
      </c>
      <c r="C1211" s="279"/>
      <c r="D1211" s="137" t="s">
        <v>7879</v>
      </c>
      <c r="E1211" s="112">
        <v>3800</v>
      </c>
      <c r="F1211" s="112"/>
      <c r="G1211" s="54"/>
      <c r="H1211" s="54"/>
      <c r="I1211" s="54"/>
      <c r="J1211" s="54"/>
      <c r="K1211" s="294"/>
      <c r="L1211" s="294"/>
      <c r="M1211" s="88"/>
      <c r="N1211" s="45" t="s">
        <v>6764</v>
      </c>
    </row>
    <row r="1212" spans="1:14" ht="63.75" x14ac:dyDescent="0.25">
      <c r="A1212" s="294"/>
      <c r="B1212" s="279" t="s">
        <v>6267</v>
      </c>
      <c r="C1212" s="279"/>
      <c r="D1212" s="137" t="s">
        <v>7879</v>
      </c>
      <c r="E1212" s="112">
        <v>3800</v>
      </c>
      <c r="F1212" s="112"/>
      <c r="G1212" s="54"/>
      <c r="H1212" s="54"/>
      <c r="I1212" s="54"/>
      <c r="J1212" s="54"/>
      <c r="K1212" s="294"/>
      <c r="L1212" s="294"/>
      <c r="M1212" s="88"/>
      <c r="N1212" s="45" t="s">
        <v>6764</v>
      </c>
    </row>
    <row r="1213" spans="1:14" ht="63.75" x14ac:dyDescent="0.25">
      <c r="A1213" s="294"/>
      <c r="B1213" s="279" t="s">
        <v>6267</v>
      </c>
      <c r="C1213" s="279"/>
      <c r="D1213" s="137" t="s">
        <v>7879</v>
      </c>
      <c r="E1213" s="112">
        <v>3800</v>
      </c>
      <c r="F1213" s="112"/>
      <c r="G1213" s="54"/>
      <c r="H1213" s="54"/>
      <c r="I1213" s="54"/>
      <c r="J1213" s="54"/>
      <c r="K1213" s="294"/>
      <c r="L1213" s="294"/>
      <c r="M1213" s="88"/>
      <c r="N1213" s="45" t="s">
        <v>6764</v>
      </c>
    </row>
    <row r="1214" spans="1:14" ht="63.75" x14ac:dyDescent="0.25">
      <c r="A1214" s="294"/>
      <c r="B1214" s="279" t="s">
        <v>6267</v>
      </c>
      <c r="C1214" s="279"/>
      <c r="D1214" s="137" t="s">
        <v>7879</v>
      </c>
      <c r="E1214" s="112">
        <v>3800</v>
      </c>
      <c r="F1214" s="112"/>
      <c r="G1214" s="54"/>
      <c r="H1214" s="54"/>
      <c r="I1214" s="54"/>
      <c r="J1214" s="54"/>
      <c r="K1214" s="294"/>
      <c r="L1214" s="294"/>
      <c r="M1214" s="88"/>
      <c r="N1214" s="45" t="s">
        <v>6764</v>
      </c>
    </row>
    <row r="1215" spans="1:14" ht="63.75" x14ac:dyDescent="0.25">
      <c r="A1215" s="294"/>
      <c r="B1215" s="279" t="s">
        <v>6267</v>
      </c>
      <c r="C1215" s="279"/>
      <c r="D1215" s="137" t="s">
        <v>7879</v>
      </c>
      <c r="E1215" s="112">
        <v>3800</v>
      </c>
      <c r="F1215" s="112"/>
      <c r="G1215" s="54"/>
      <c r="H1215" s="54"/>
      <c r="I1215" s="54"/>
      <c r="J1215" s="54"/>
      <c r="K1215" s="294"/>
      <c r="L1215" s="294"/>
      <c r="M1215" s="88"/>
      <c r="N1215" s="45" t="s">
        <v>6764</v>
      </c>
    </row>
    <row r="1216" spans="1:14" ht="63.75" x14ac:dyDescent="0.25">
      <c r="A1216" s="294"/>
      <c r="B1216" s="279" t="s">
        <v>6267</v>
      </c>
      <c r="C1216" s="279"/>
      <c r="D1216" s="137" t="s">
        <v>7879</v>
      </c>
      <c r="E1216" s="112">
        <v>3800</v>
      </c>
      <c r="F1216" s="112"/>
      <c r="G1216" s="54"/>
      <c r="H1216" s="54"/>
      <c r="I1216" s="54"/>
      <c r="J1216" s="54"/>
      <c r="K1216" s="294"/>
      <c r="L1216" s="294"/>
      <c r="M1216" s="88"/>
      <c r="N1216" s="45" t="s">
        <v>6764</v>
      </c>
    </row>
    <row r="1217" spans="1:14" ht="63.75" x14ac:dyDescent="0.25">
      <c r="A1217" s="294"/>
      <c r="B1217" s="279" t="s">
        <v>6267</v>
      </c>
      <c r="C1217" s="279"/>
      <c r="D1217" s="137" t="s">
        <v>7879</v>
      </c>
      <c r="E1217" s="112">
        <v>3800</v>
      </c>
      <c r="F1217" s="112"/>
      <c r="G1217" s="54"/>
      <c r="H1217" s="54"/>
      <c r="I1217" s="54"/>
      <c r="J1217" s="54"/>
      <c r="K1217" s="294"/>
      <c r="L1217" s="294"/>
      <c r="M1217" s="88"/>
      <c r="N1217" s="45" t="s">
        <v>6764</v>
      </c>
    </row>
    <row r="1218" spans="1:14" ht="63.75" x14ac:dyDescent="0.25">
      <c r="A1218" s="294"/>
      <c r="B1218" s="279" t="s">
        <v>6267</v>
      </c>
      <c r="C1218" s="279"/>
      <c r="D1218" s="137" t="s">
        <v>7879</v>
      </c>
      <c r="E1218" s="112">
        <v>3800</v>
      </c>
      <c r="F1218" s="112"/>
      <c r="G1218" s="54"/>
      <c r="H1218" s="54"/>
      <c r="I1218" s="54"/>
      <c r="J1218" s="54"/>
      <c r="K1218" s="294"/>
      <c r="L1218" s="294"/>
      <c r="M1218" s="88"/>
      <c r="N1218" s="45" t="s">
        <v>6764</v>
      </c>
    </row>
    <row r="1219" spans="1:14" ht="63.75" x14ac:dyDescent="0.25">
      <c r="A1219" s="294"/>
      <c r="B1219" s="279" t="s">
        <v>6268</v>
      </c>
      <c r="C1219" s="279"/>
      <c r="D1219" s="137" t="s">
        <v>7879</v>
      </c>
      <c r="E1219" s="112">
        <v>4000</v>
      </c>
      <c r="F1219" s="112"/>
      <c r="G1219" s="54"/>
      <c r="H1219" s="54"/>
      <c r="I1219" s="54"/>
      <c r="J1219" s="54"/>
      <c r="K1219" s="294"/>
      <c r="L1219" s="294"/>
      <c r="M1219" s="88"/>
      <c r="N1219" s="45" t="s">
        <v>6764</v>
      </c>
    </row>
    <row r="1220" spans="1:14" ht="63.75" x14ac:dyDescent="0.25">
      <c r="A1220" s="294"/>
      <c r="B1220" s="279" t="s">
        <v>6268</v>
      </c>
      <c r="C1220" s="279"/>
      <c r="D1220" s="137" t="s">
        <v>7879</v>
      </c>
      <c r="E1220" s="112">
        <v>4000</v>
      </c>
      <c r="F1220" s="112"/>
      <c r="G1220" s="54"/>
      <c r="H1220" s="54"/>
      <c r="I1220" s="54"/>
      <c r="J1220" s="54"/>
      <c r="K1220" s="294"/>
      <c r="L1220" s="294"/>
      <c r="M1220" s="88"/>
      <c r="N1220" s="45" t="s">
        <v>6764</v>
      </c>
    </row>
    <row r="1221" spans="1:14" ht="63.75" x14ac:dyDescent="0.25">
      <c r="A1221" s="294"/>
      <c r="B1221" s="279" t="s">
        <v>6268</v>
      </c>
      <c r="C1221" s="279"/>
      <c r="D1221" s="137" t="s">
        <v>7879</v>
      </c>
      <c r="E1221" s="112">
        <v>4000</v>
      </c>
      <c r="F1221" s="112"/>
      <c r="G1221" s="54"/>
      <c r="H1221" s="54"/>
      <c r="I1221" s="54"/>
      <c r="J1221" s="54"/>
      <c r="K1221" s="294"/>
      <c r="L1221" s="294"/>
      <c r="M1221" s="88"/>
      <c r="N1221" s="45" t="s">
        <v>6764</v>
      </c>
    </row>
    <row r="1222" spans="1:14" ht="63.75" x14ac:dyDescent="0.25">
      <c r="A1222" s="294"/>
      <c r="B1222" s="279" t="s">
        <v>6268</v>
      </c>
      <c r="C1222" s="279"/>
      <c r="D1222" s="137" t="s">
        <v>7879</v>
      </c>
      <c r="E1222" s="112">
        <v>4000</v>
      </c>
      <c r="F1222" s="112"/>
      <c r="G1222" s="54"/>
      <c r="H1222" s="54"/>
      <c r="I1222" s="54"/>
      <c r="J1222" s="54"/>
      <c r="K1222" s="294"/>
      <c r="L1222" s="294"/>
      <c r="M1222" s="88"/>
      <c r="N1222" s="45" t="s">
        <v>6764</v>
      </c>
    </row>
    <row r="1223" spans="1:14" ht="63.75" x14ac:dyDescent="0.25">
      <c r="A1223" s="294"/>
      <c r="B1223" s="279" t="s">
        <v>6268</v>
      </c>
      <c r="C1223" s="279"/>
      <c r="D1223" s="137" t="s">
        <v>7879</v>
      </c>
      <c r="E1223" s="112">
        <v>4000</v>
      </c>
      <c r="F1223" s="112"/>
      <c r="G1223" s="54"/>
      <c r="H1223" s="54"/>
      <c r="I1223" s="54"/>
      <c r="J1223" s="54"/>
      <c r="K1223" s="294"/>
      <c r="L1223" s="294"/>
      <c r="M1223" s="88"/>
      <c r="N1223" s="45" t="s">
        <v>6764</v>
      </c>
    </row>
    <row r="1224" spans="1:14" ht="63.75" x14ac:dyDescent="0.25">
      <c r="A1224" s="294"/>
      <c r="B1224" s="279" t="s">
        <v>6268</v>
      </c>
      <c r="C1224" s="279"/>
      <c r="D1224" s="137" t="s">
        <v>7879</v>
      </c>
      <c r="E1224" s="112">
        <v>4000</v>
      </c>
      <c r="F1224" s="112"/>
      <c r="G1224" s="54"/>
      <c r="H1224" s="54"/>
      <c r="I1224" s="54"/>
      <c r="J1224" s="54"/>
      <c r="K1224" s="294"/>
      <c r="L1224" s="294"/>
      <c r="M1224" s="88"/>
      <c r="N1224" s="45" t="s">
        <v>6764</v>
      </c>
    </row>
    <row r="1225" spans="1:14" ht="63.75" x14ac:dyDescent="0.25">
      <c r="A1225" s="294"/>
      <c r="B1225" s="279" t="s">
        <v>6268</v>
      </c>
      <c r="C1225" s="279"/>
      <c r="D1225" s="137" t="s">
        <v>7879</v>
      </c>
      <c r="E1225" s="112">
        <v>4000</v>
      </c>
      <c r="F1225" s="112"/>
      <c r="G1225" s="54"/>
      <c r="H1225" s="54"/>
      <c r="I1225" s="54"/>
      <c r="J1225" s="54"/>
      <c r="K1225" s="294"/>
      <c r="L1225" s="294"/>
      <c r="M1225" s="88"/>
      <c r="N1225" s="45" t="s">
        <v>6764</v>
      </c>
    </row>
    <row r="1226" spans="1:14" ht="63.75" x14ac:dyDescent="0.25">
      <c r="A1226" s="294"/>
      <c r="B1226" s="279" t="s">
        <v>6268</v>
      </c>
      <c r="C1226" s="279"/>
      <c r="D1226" s="137" t="s">
        <v>7879</v>
      </c>
      <c r="E1226" s="112">
        <v>4000</v>
      </c>
      <c r="F1226" s="112"/>
      <c r="G1226" s="54"/>
      <c r="H1226" s="54"/>
      <c r="I1226" s="54"/>
      <c r="J1226" s="54"/>
      <c r="K1226" s="294"/>
      <c r="L1226" s="294"/>
      <c r="M1226" s="88"/>
      <c r="N1226" s="45" t="s">
        <v>6764</v>
      </c>
    </row>
    <row r="1227" spans="1:14" ht="63.75" x14ac:dyDescent="0.25">
      <c r="A1227" s="294"/>
      <c r="B1227" s="279" t="s">
        <v>6268</v>
      </c>
      <c r="C1227" s="279"/>
      <c r="D1227" s="137" t="s">
        <v>7879</v>
      </c>
      <c r="E1227" s="112">
        <v>4000</v>
      </c>
      <c r="F1227" s="112"/>
      <c r="G1227" s="54"/>
      <c r="H1227" s="54"/>
      <c r="I1227" s="54"/>
      <c r="J1227" s="54"/>
      <c r="K1227" s="294"/>
      <c r="L1227" s="294"/>
      <c r="M1227" s="88"/>
      <c r="N1227" s="45" t="s">
        <v>6764</v>
      </c>
    </row>
    <row r="1228" spans="1:14" ht="63.75" x14ac:dyDescent="0.25">
      <c r="A1228" s="294"/>
      <c r="B1228" s="279" t="s">
        <v>6268</v>
      </c>
      <c r="C1228" s="279"/>
      <c r="D1228" s="137" t="s">
        <v>7879</v>
      </c>
      <c r="E1228" s="112">
        <v>4000</v>
      </c>
      <c r="F1228" s="112"/>
      <c r="G1228" s="54"/>
      <c r="H1228" s="54"/>
      <c r="I1228" s="54"/>
      <c r="J1228" s="54"/>
      <c r="K1228" s="294"/>
      <c r="L1228" s="294"/>
      <c r="M1228" s="88"/>
      <c r="N1228" s="45" t="s">
        <v>6764</v>
      </c>
    </row>
    <row r="1229" spans="1:14" ht="63.75" x14ac:dyDescent="0.25">
      <c r="A1229" s="294"/>
      <c r="B1229" s="279" t="s">
        <v>6269</v>
      </c>
      <c r="C1229" s="279"/>
      <c r="D1229" s="137" t="s">
        <v>7879</v>
      </c>
      <c r="E1229" s="112">
        <v>25000</v>
      </c>
      <c r="F1229" s="112"/>
      <c r="G1229" s="54"/>
      <c r="H1229" s="54"/>
      <c r="I1229" s="54"/>
      <c r="J1229" s="54"/>
      <c r="K1229" s="294"/>
      <c r="L1229" s="294"/>
      <c r="M1229" s="88"/>
      <c r="N1229" s="45" t="s">
        <v>6764</v>
      </c>
    </row>
    <row r="1230" spans="1:14" ht="63.75" x14ac:dyDescent="0.25">
      <c r="A1230" s="294"/>
      <c r="B1230" s="279" t="s">
        <v>6270</v>
      </c>
      <c r="C1230" s="279"/>
      <c r="D1230" s="137" t="s">
        <v>7879</v>
      </c>
      <c r="E1230" s="112">
        <v>6000</v>
      </c>
      <c r="F1230" s="112"/>
      <c r="G1230" s="54"/>
      <c r="H1230" s="54"/>
      <c r="I1230" s="54"/>
      <c r="J1230" s="54"/>
      <c r="K1230" s="294"/>
      <c r="L1230" s="294"/>
      <c r="M1230" s="88"/>
      <c r="N1230" s="45" t="s">
        <v>6764</v>
      </c>
    </row>
    <row r="1231" spans="1:14" ht="63.75" x14ac:dyDescent="0.25">
      <c r="A1231" s="294"/>
      <c r="B1231" s="279" t="s">
        <v>6271</v>
      </c>
      <c r="C1231" s="279"/>
      <c r="D1231" s="137" t="s">
        <v>7879</v>
      </c>
      <c r="E1231" s="112">
        <v>3227.7</v>
      </c>
      <c r="F1231" s="112"/>
      <c r="G1231" s="54"/>
      <c r="H1231" s="54"/>
      <c r="I1231" s="54"/>
      <c r="J1231" s="54"/>
      <c r="K1231" s="294"/>
      <c r="L1231" s="294"/>
      <c r="M1231" s="88"/>
      <c r="N1231" s="45" t="s">
        <v>6764</v>
      </c>
    </row>
    <row r="1232" spans="1:14" ht="63.75" x14ac:dyDescent="0.25">
      <c r="A1232" s="294"/>
      <c r="B1232" s="279" t="s">
        <v>6272</v>
      </c>
      <c r="C1232" s="279"/>
      <c r="D1232" s="137" t="s">
        <v>7879</v>
      </c>
      <c r="E1232" s="112">
        <v>4440</v>
      </c>
      <c r="F1232" s="112"/>
      <c r="G1232" s="54"/>
      <c r="H1232" s="54"/>
      <c r="I1232" s="54"/>
      <c r="J1232" s="54"/>
      <c r="K1232" s="294"/>
      <c r="L1232" s="294"/>
      <c r="M1232" s="88"/>
      <c r="N1232" s="45" t="s">
        <v>6764</v>
      </c>
    </row>
    <row r="1233" spans="1:14" ht="63.75" x14ac:dyDescent="0.25">
      <c r="A1233" s="294"/>
      <c r="B1233" s="279" t="s">
        <v>6272</v>
      </c>
      <c r="C1233" s="279"/>
      <c r="D1233" s="137" t="s">
        <v>7879</v>
      </c>
      <c r="E1233" s="112">
        <v>4440</v>
      </c>
      <c r="F1233" s="112"/>
      <c r="G1233" s="54"/>
      <c r="H1233" s="54"/>
      <c r="I1233" s="54"/>
      <c r="J1233" s="54"/>
      <c r="K1233" s="294"/>
      <c r="L1233" s="294"/>
      <c r="M1233" s="88"/>
      <c r="N1233" s="45" t="s">
        <v>6764</v>
      </c>
    </row>
    <row r="1234" spans="1:14" ht="63.75" x14ac:dyDescent="0.25">
      <c r="A1234" s="294"/>
      <c r="B1234" s="279" t="s">
        <v>6272</v>
      </c>
      <c r="C1234" s="279"/>
      <c r="D1234" s="137" t="s">
        <v>7879</v>
      </c>
      <c r="E1234" s="112">
        <v>4440</v>
      </c>
      <c r="F1234" s="112"/>
      <c r="G1234" s="54"/>
      <c r="H1234" s="54"/>
      <c r="I1234" s="54"/>
      <c r="J1234" s="54"/>
      <c r="K1234" s="294"/>
      <c r="L1234" s="294"/>
      <c r="M1234" s="88"/>
      <c r="N1234" s="45" t="s">
        <v>6764</v>
      </c>
    </row>
    <row r="1235" spans="1:14" ht="63.75" x14ac:dyDescent="0.25">
      <c r="A1235" s="294"/>
      <c r="B1235" s="279" t="s">
        <v>6272</v>
      </c>
      <c r="C1235" s="279"/>
      <c r="D1235" s="137" t="s">
        <v>7879</v>
      </c>
      <c r="E1235" s="112">
        <v>4440</v>
      </c>
      <c r="F1235" s="112"/>
      <c r="G1235" s="54"/>
      <c r="H1235" s="54"/>
      <c r="I1235" s="54"/>
      <c r="J1235" s="54"/>
      <c r="K1235" s="294"/>
      <c r="L1235" s="294"/>
      <c r="M1235" s="88"/>
      <c r="N1235" s="45" t="s">
        <v>6764</v>
      </c>
    </row>
    <row r="1236" spans="1:14" ht="63.75" x14ac:dyDescent="0.25">
      <c r="A1236" s="294"/>
      <c r="B1236" s="279" t="s">
        <v>6272</v>
      </c>
      <c r="C1236" s="279"/>
      <c r="D1236" s="137" t="s">
        <v>7879</v>
      </c>
      <c r="E1236" s="112">
        <v>4440</v>
      </c>
      <c r="F1236" s="112"/>
      <c r="G1236" s="54"/>
      <c r="H1236" s="54"/>
      <c r="I1236" s="54"/>
      <c r="J1236" s="54"/>
      <c r="K1236" s="294"/>
      <c r="L1236" s="294"/>
      <c r="M1236" s="88"/>
      <c r="N1236" s="45" t="s">
        <v>6764</v>
      </c>
    </row>
    <row r="1237" spans="1:14" ht="63.75" x14ac:dyDescent="0.25">
      <c r="A1237" s="294"/>
      <c r="B1237" s="279" t="s">
        <v>6272</v>
      </c>
      <c r="C1237" s="279"/>
      <c r="D1237" s="137" t="s">
        <v>7879</v>
      </c>
      <c r="E1237" s="112">
        <v>4440</v>
      </c>
      <c r="F1237" s="112"/>
      <c r="G1237" s="54"/>
      <c r="H1237" s="54"/>
      <c r="I1237" s="54"/>
      <c r="J1237" s="54"/>
      <c r="K1237" s="294"/>
      <c r="L1237" s="294"/>
      <c r="M1237" s="88"/>
      <c r="N1237" s="45" t="s">
        <v>6764</v>
      </c>
    </row>
    <row r="1238" spans="1:14" ht="63.75" x14ac:dyDescent="0.25">
      <c r="A1238" s="294"/>
      <c r="B1238" s="279" t="s">
        <v>6272</v>
      </c>
      <c r="C1238" s="279"/>
      <c r="D1238" s="137" t="s">
        <v>7879</v>
      </c>
      <c r="E1238" s="112">
        <v>4440</v>
      </c>
      <c r="F1238" s="112"/>
      <c r="G1238" s="54"/>
      <c r="H1238" s="54"/>
      <c r="I1238" s="54"/>
      <c r="J1238" s="54"/>
      <c r="K1238" s="294"/>
      <c r="L1238" s="294"/>
      <c r="M1238" s="88"/>
      <c r="N1238" s="45" t="s">
        <v>6764</v>
      </c>
    </row>
    <row r="1239" spans="1:14" ht="63.75" x14ac:dyDescent="0.25">
      <c r="A1239" s="294"/>
      <c r="B1239" s="279" t="s">
        <v>6272</v>
      </c>
      <c r="C1239" s="279"/>
      <c r="D1239" s="137" t="s">
        <v>7879</v>
      </c>
      <c r="E1239" s="112">
        <v>4440</v>
      </c>
      <c r="F1239" s="112"/>
      <c r="G1239" s="54"/>
      <c r="H1239" s="54"/>
      <c r="I1239" s="54"/>
      <c r="J1239" s="54"/>
      <c r="K1239" s="294"/>
      <c r="L1239" s="294"/>
      <c r="M1239" s="88"/>
      <c r="N1239" s="45" t="s">
        <v>6764</v>
      </c>
    </row>
    <row r="1240" spans="1:14" ht="63.75" x14ac:dyDescent="0.25">
      <c r="A1240" s="294"/>
      <c r="B1240" s="279" t="s">
        <v>6272</v>
      </c>
      <c r="C1240" s="279"/>
      <c r="D1240" s="137" t="s">
        <v>7879</v>
      </c>
      <c r="E1240" s="112">
        <v>4440</v>
      </c>
      <c r="F1240" s="112"/>
      <c r="G1240" s="54"/>
      <c r="H1240" s="54"/>
      <c r="I1240" s="54"/>
      <c r="J1240" s="54"/>
      <c r="K1240" s="294"/>
      <c r="L1240" s="294"/>
      <c r="M1240" s="88"/>
      <c r="N1240" s="45" t="s">
        <v>6764</v>
      </c>
    </row>
    <row r="1241" spans="1:14" ht="63.75" x14ac:dyDescent="0.25">
      <c r="A1241" s="294"/>
      <c r="B1241" s="279" t="s">
        <v>6272</v>
      </c>
      <c r="C1241" s="279"/>
      <c r="D1241" s="137" t="s">
        <v>7879</v>
      </c>
      <c r="E1241" s="112">
        <v>4440</v>
      </c>
      <c r="F1241" s="112"/>
      <c r="G1241" s="54"/>
      <c r="H1241" s="54"/>
      <c r="I1241" s="54"/>
      <c r="J1241" s="54"/>
      <c r="K1241" s="294"/>
      <c r="L1241" s="294"/>
      <c r="M1241" s="88"/>
      <c r="N1241" s="45" t="s">
        <v>6764</v>
      </c>
    </row>
    <row r="1242" spans="1:14" ht="63.75" x14ac:dyDescent="0.25">
      <c r="A1242" s="294"/>
      <c r="B1242" s="279" t="s">
        <v>6272</v>
      </c>
      <c r="C1242" s="279"/>
      <c r="D1242" s="137" t="s">
        <v>7879</v>
      </c>
      <c r="E1242" s="112">
        <v>4440</v>
      </c>
      <c r="F1242" s="112"/>
      <c r="G1242" s="54"/>
      <c r="H1242" s="54"/>
      <c r="I1242" s="54"/>
      <c r="J1242" s="54"/>
      <c r="K1242" s="294"/>
      <c r="L1242" s="294"/>
      <c r="M1242" s="88"/>
      <c r="N1242" s="45" t="s">
        <v>6764</v>
      </c>
    </row>
    <row r="1243" spans="1:14" ht="63.75" x14ac:dyDescent="0.25">
      <c r="A1243" s="294"/>
      <c r="B1243" s="279" t="s">
        <v>6272</v>
      </c>
      <c r="C1243" s="279"/>
      <c r="D1243" s="137" t="s">
        <v>7879</v>
      </c>
      <c r="E1243" s="112">
        <v>4440</v>
      </c>
      <c r="F1243" s="112"/>
      <c r="G1243" s="54"/>
      <c r="H1243" s="54"/>
      <c r="I1243" s="54"/>
      <c r="J1243" s="54"/>
      <c r="K1243" s="294"/>
      <c r="L1243" s="294"/>
      <c r="M1243" s="88"/>
      <c r="N1243" s="45" t="s">
        <v>6764</v>
      </c>
    </row>
    <row r="1244" spans="1:14" ht="63.75" x14ac:dyDescent="0.25">
      <c r="A1244" s="294"/>
      <c r="B1244" s="279" t="s">
        <v>6272</v>
      </c>
      <c r="C1244" s="279"/>
      <c r="D1244" s="137" t="s">
        <v>7879</v>
      </c>
      <c r="E1244" s="112">
        <v>4440</v>
      </c>
      <c r="F1244" s="112"/>
      <c r="G1244" s="54"/>
      <c r="H1244" s="54"/>
      <c r="I1244" s="54"/>
      <c r="J1244" s="54"/>
      <c r="K1244" s="294"/>
      <c r="L1244" s="294"/>
      <c r="M1244" s="88"/>
      <c r="N1244" s="45" t="s">
        <v>6764</v>
      </c>
    </row>
    <row r="1245" spans="1:14" ht="63.75" x14ac:dyDescent="0.25">
      <c r="A1245" s="294"/>
      <c r="B1245" s="279" t="s">
        <v>6272</v>
      </c>
      <c r="C1245" s="279"/>
      <c r="D1245" s="137" t="s">
        <v>7879</v>
      </c>
      <c r="E1245" s="112">
        <v>4440</v>
      </c>
      <c r="F1245" s="112"/>
      <c r="G1245" s="54"/>
      <c r="H1245" s="54"/>
      <c r="I1245" s="54"/>
      <c r="J1245" s="54"/>
      <c r="K1245" s="294"/>
      <c r="L1245" s="294"/>
      <c r="M1245" s="88"/>
      <c r="N1245" s="45" t="s">
        <v>6764</v>
      </c>
    </row>
    <row r="1246" spans="1:14" ht="63.75" x14ac:dyDescent="0.25">
      <c r="A1246" s="294"/>
      <c r="B1246" s="279" t="s">
        <v>6272</v>
      </c>
      <c r="C1246" s="279"/>
      <c r="D1246" s="137" t="s">
        <v>7879</v>
      </c>
      <c r="E1246" s="112">
        <v>4440</v>
      </c>
      <c r="F1246" s="112"/>
      <c r="G1246" s="54"/>
      <c r="H1246" s="54"/>
      <c r="I1246" s="54"/>
      <c r="J1246" s="54"/>
      <c r="K1246" s="294"/>
      <c r="L1246" s="294"/>
      <c r="M1246" s="88"/>
      <c r="N1246" s="45" t="s">
        <v>6764</v>
      </c>
    </row>
    <row r="1247" spans="1:14" ht="63.75" x14ac:dyDescent="0.25">
      <c r="A1247" s="294"/>
      <c r="B1247" s="279" t="s">
        <v>6272</v>
      </c>
      <c r="C1247" s="279"/>
      <c r="D1247" s="137" t="s">
        <v>7879</v>
      </c>
      <c r="E1247" s="112">
        <v>4440</v>
      </c>
      <c r="F1247" s="112"/>
      <c r="G1247" s="54"/>
      <c r="H1247" s="54"/>
      <c r="I1247" s="54"/>
      <c r="J1247" s="54"/>
      <c r="K1247" s="294"/>
      <c r="L1247" s="294"/>
      <c r="M1247" s="88"/>
      <c r="N1247" s="45" t="s">
        <v>6764</v>
      </c>
    </row>
    <row r="1248" spans="1:14" ht="63.75" x14ac:dyDescent="0.25">
      <c r="A1248" s="294"/>
      <c r="B1248" s="279" t="s">
        <v>6272</v>
      </c>
      <c r="C1248" s="279"/>
      <c r="D1248" s="137" t="s">
        <v>7879</v>
      </c>
      <c r="E1248" s="112">
        <v>4440</v>
      </c>
      <c r="F1248" s="112"/>
      <c r="G1248" s="54"/>
      <c r="H1248" s="54"/>
      <c r="I1248" s="54"/>
      <c r="J1248" s="54"/>
      <c r="K1248" s="294"/>
      <c r="L1248" s="294"/>
      <c r="M1248" s="88"/>
      <c r="N1248" s="45" t="s">
        <v>6764</v>
      </c>
    </row>
    <row r="1249" spans="1:14" ht="63.75" x14ac:dyDescent="0.25">
      <c r="A1249" s="294"/>
      <c r="B1249" s="279" t="s">
        <v>6272</v>
      </c>
      <c r="C1249" s="279"/>
      <c r="D1249" s="137" t="s">
        <v>7879</v>
      </c>
      <c r="E1249" s="112">
        <v>4440</v>
      </c>
      <c r="F1249" s="112"/>
      <c r="G1249" s="54"/>
      <c r="H1249" s="54"/>
      <c r="I1249" s="54"/>
      <c r="J1249" s="54"/>
      <c r="K1249" s="294"/>
      <c r="L1249" s="294"/>
      <c r="M1249" s="88"/>
      <c r="N1249" s="45" t="s">
        <v>6764</v>
      </c>
    </row>
    <row r="1250" spans="1:14" ht="63.75" x14ac:dyDescent="0.25">
      <c r="A1250" s="294"/>
      <c r="B1250" s="279" t="s">
        <v>6272</v>
      </c>
      <c r="C1250" s="279"/>
      <c r="D1250" s="137" t="s">
        <v>7879</v>
      </c>
      <c r="E1250" s="112">
        <v>4440</v>
      </c>
      <c r="F1250" s="112"/>
      <c r="G1250" s="54"/>
      <c r="H1250" s="54"/>
      <c r="I1250" s="54"/>
      <c r="J1250" s="54"/>
      <c r="K1250" s="294"/>
      <c r="L1250" s="294"/>
      <c r="M1250" s="88"/>
      <c r="N1250" s="45" t="s">
        <v>6764</v>
      </c>
    </row>
    <row r="1251" spans="1:14" ht="63.75" x14ac:dyDescent="0.25">
      <c r="A1251" s="294"/>
      <c r="B1251" s="279" t="s">
        <v>6272</v>
      </c>
      <c r="C1251" s="279"/>
      <c r="D1251" s="137" t="s">
        <v>7879</v>
      </c>
      <c r="E1251" s="112">
        <v>4440</v>
      </c>
      <c r="F1251" s="112"/>
      <c r="G1251" s="54"/>
      <c r="H1251" s="54"/>
      <c r="I1251" s="54"/>
      <c r="J1251" s="54"/>
      <c r="K1251" s="294"/>
      <c r="L1251" s="294"/>
      <c r="M1251" s="88"/>
      <c r="N1251" s="45" t="s">
        <v>6764</v>
      </c>
    </row>
    <row r="1252" spans="1:14" ht="63.75" x14ac:dyDescent="0.25">
      <c r="A1252" s="294"/>
      <c r="B1252" s="279" t="s">
        <v>6272</v>
      </c>
      <c r="C1252" s="279"/>
      <c r="D1252" s="137" t="s">
        <v>7879</v>
      </c>
      <c r="E1252" s="112">
        <v>4440</v>
      </c>
      <c r="F1252" s="112"/>
      <c r="G1252" s="54"/>
      <c r="H1252" s="54"/>
      <c r="I1252" s="54"/>
      <c r="J1252" s="54"/>
      <c r="K1252" s="294"/>
      <c r="L1252" s="294"/>
      <c r="M1252" s="88"/>
      <c r="N1252" s="45" t="s">
        <v>6764</v>
      </c>
    </row>
    <row r="1253" spans="1:14" ht="63.75" x14ac:dyDescent="0.25">
      <c r="A1253" s="294"/>
      <c r="B1253" s="279" t="s">
        <v>6272</v>
      </c>
      <c r="C1253" s="279"/>
      <c r="D1253" s="137" t="s">
        <v>7879</v>
      </c>
      <c r="E1253" s="112">
        <v>4440</v>
      </c>
      <c r="F1253" s="112"/>
      <c r="G1253" s="54"/>
      <c r="H1253" s="54"/>
      <c r="I1253" s="54"/>
      <c r="J1253" s="54"/>
      <c r="K1253" s="294"/>
      <c r="L1253" s="294"/>
      <c r="M1253" s="88"/>
      <c r="N1253" s="45" t="s">
        <v>6764</v>
      </c>
    </row>
    <row r="1254" spans="1:14" ht="63.75" x14ac:dyDescent="0.25">
      <c r="A1254" s="294"/>
      <c r="B1254" s="279" t="s">
        <v>6272</v>
      </c>
      <c r="C1254" s="279"/>
      <c r="D1254" s="137" t="s">
        <v>7879</v>
      </c>
      <c r="E1254" s="112">
        <v>4440</v>
      </c>
      <c r="F1254" s="112"/>
      <c r="G1254" s="54"/>
      <c r="H1254" s="54"/>
      <c r="I1254" s="54"/>
      <c r="J1254" s="54"/>
      <c r="K1254" s="294"/>
      <c r="L1254" s="294"/>
      <c r="M1254" s="88"/>
      <c r="N1254" s="45" t="s">
        <v>6764</v>
      </c>
    </row>
    <row r="1255" spans="1:14" ht="63.75" x14ac:dyDescent="0.25">
      <c r="A1255" s="294"/>
      <c r="B1255" s="279" t="s">
        <v>6272</v>
      </c>
      <c r="C1255" s="279"/>
      <c r="D1255" s="137" t="s">
        <v>7879</v>
      </c>
      <c r="E1255" s="112">
        <v>4440</v>
      </c>
      <c r="F1255" s="112"/>
      <c r="G1255" s="54"/>
      <c r="H1255" s="54"/>
      <c r="I1255" s="54"/>
      <c r="J1255" s="54"/>
      <c r="K1255" s="294"/>
      <c r="L1255" s="294"/>
      <c r="M1255" s="88"/>
      <c r="N1255" s="45" t="s">
        <v>6764</v>
      </c>
    </row>
    <row r="1256" spans="1:14" ht="63.75" x14ac:dyDescent="0.25">
      <c r="A1256" s="294"/>
      <c r="B1256" s="279" t="s">
        <v>6272</v>
      </c>
      <c r="C1256" s="279"/>
      <c r="D1256" s="137" t="s">
        <v>7879</v>
      </c>
      <c r="E1256" s="112">
        <v>4440</v>
      </c>
      <c r="F1256" s="112"/>
      <c r="G1256" s="54"/>
      <c r="H1256" s="54"/>
      <c r="I1256" s="54"/>
      <c r="J1256" s="54"/>
      <c r="K1256" s="294"/>
      <c r="L1256" s="294"/>
      <c r="M1256" s="88"/>
      <c r="N1256" s="45" t="s">
        <v>6764</v>
      </c>
    </row>
    <row r="1257" spans="1:14" ht="63.75" x14ac:dyDescent="0.25">
      <c r="A1257" s="294"/>
      <c r="B1257" s="279" t="s">
        <v>6272</v>
      </c>
      <c r="C1257" s="279"/>
      <c r="D1257" s="137" t="s">
        <v>7879</v>
      </c>
      <c r="E1257" s="112">
        <v>4440</v>
      </c>
      <c r="F1257" s="112"/>
      <c r="G1257" s="54"/>
      <c r="H1257" s="54"/>
      <c r="I1257" s="54"/>
      <c r="J1257" s="54"/>
      <c r="K1257" s="294"/>
      <c r="L1257" s="294"/>
      <c r="M1257" s="88"/>
      <c r="N1257" s="45" t="s">
        <v>6764</v>
      </c>
    </row>
    <row r="1258" spans="1:14" ht="63.75" x14ac:dyDescent="0.25">
      <c r="A1258" s="294"/>
      <c r="B1258" s="279" t="s">
        <v>6272</v>
      </c>
      <c r="C1258" s="279"/>
      <c r="D1258" s="137" t="s">
        <v>7879</v>
      </c>
      <c r="E1258" s="112">
        <v>4440</v>
      </c>
      <c r="F1258" s="112"/>
      <c r="G1258" s="54"/>
      <c r="H1258" s="54"/>
      <c r="I1258" s="54"/>
      <c r="J1258" s="54"/>
      <c r="K1258" s="294"/>
      <c r="L1258" s="294"/>
      <c r="M1258" s="88"/>
      <c r="N1258" s="45" t="s">
        <v>6764</v>
      </c>
    </row>
    <row r="1259" spans="1:14" ht="63.75" x14ac:dyDescent="0.25">
      <c r="A1259" s="294"/>
      <c r="B1259" s="279" t="s">
        <v>6272</v>
      </c>
      <c r="C1259" s="279"/>
      <c r="D1259" s="137" t="s">
        <v>7879</v>
      </c>
      <c r="E1259" s="112">
        <v>4440</v>
      </c>
      <c r="F1259" s="112"/>
      <c r="G1259" s="54"/>
      <c r="H1259" s="54"/>
      <c r="I1259" s="54"/>
      <c r="J1259" s="54"/>
      <c r="K1259" s="294"/>
      <c r="L1259" s="294"/>
      <c r="M1259" s="88"/>
      <c r="N1259" s="45" t="s">
        <v>6764</v>
      </c>
    </row>
    <row r="1260" spans="1:14" ht="63.75" x14ac:dyDescent="0.25">
      <c r="A1260" s="294"/>
      <c r="B1260" s="279" t="s">
        <v>6272</v>
      </c>
      <c r="C1260" s="279"/>
      <c r="D1260" s="137" t="s">
        <v>7879</v>
      </c>
      <c r="E1260" s="112">
        <v>4440</v>
      </c>
      <c r="F1260" s="112"/>
      <c r="G1260" s="54"/>
      <c r="H1260" s="54"/>
      <c r="I1260" s="54"/>
      <c r="J1260" s="54"/>
      <c r="K1260" s="294"/>
      <c r="L1260" s="294"/>
      <c r="M1260" s="88"/>
      <c r="N1260" s="45" t="s">
        <v>6764</v>
      </c>
    </row>
    <row r="1261" spans="1:14" ht="63.75" x14ac:dyDescent="0.25">
      <c r="A1261" s="294"/>
      <c r="B1261" s="279" t="s">
        <v>6272</v>
      </c>
      <c r="C1261" s="279"/>
      <c r="D1261" s="137" t="s">
        <v>7879</v>
      </c>
      <c r="E1261" s="112">
        <v>4440</v>
      </c>
      <c r="F1261" s="112"/>
      <c r="G1261" s="54"/>
      <c r="H1261" s="54"/>
      <c r="I1261" s="54"/>
      <c r="J1261" s="54"/>
      <c r="K1261" s="294"/>
      <c r="L1261" s="294"/>
      <c r="M1261" s="88"/>
      <c r="N1261" s="45" t="s">
        <v>6764</v>
      </c>
    </row>
    <row r="1262" spans="1:14" ht="63.75" x14ac:dyDescent="0.25">
      <c r="A1262" s="294"/>
      <c r="B1262" s="279" t="s">
        <v>6272</v>
      </c>
      <c r="C1262" s="279"/>
      <c r="D1262" s="137" t="s">
        <v>7879</v>
      </c>
      <c r="E1262" s="112">
        <v>4440</v>
      </c>
      <c r="F1262" s="112"/>
      <c r="G1262" s="54"/>
      <c r="H1262" s="54"/>
      <c r="I1262" s="54"/>
      <c r="J1262" s="54"/>
      <c r="K1262" s="294"/>
      <c r="L1262" s="294"/>
      <c r="M1262" s="88"/>
      <c r="N1262" s="45" t="s">
        <v>6764</v>
      </c>
    </row>
    <row r="1263" spans="1:14" ht="63.75" x14ac:dyDescent="0.25">
      <c r="A1263" s="294"/>
      <c r="B1263" s="279" t="s">
        <v>6272</v>
      </c>
      <c r="C1263" s="279"/>
      <c r="D1263" s="137" t="s">
        <v>7879</v>
      </c>
      <c r="E1263" s="112">
        <v>4440</v>
      </c>
      <c r="F1263" s="112"/>
      <c r="G1263" s="54"/>
      <c r="H1263" s="54"/>
      <c r="I1263" s="54"/>
      <c r="J1263" s="54"/>
      <c r="K1263" s="294"/>
      <c r="L1263" s="294"/>
      <c r="M1263" s="88"/>
      <c r="N1263" s="45" t="s">
        <v>6764</v>
      </c>
    </row>
    <row r="1264" spans="1:14" ht="63.75" x14ac:dyDescent="0.25">
      <c r="A1264" s="294"/>
      <c r="B1264" s="279" t="s">
        <v>6272</v>
      </c>
      <c r="C1264" s="279"/>
      <c r="D1264" s="137" t="s">
        <v>7879</v>
      </c>
      <c r="E1264" s="112">
        <v>4440</v>
      </c>
      <c r="F1264" s="112"/>
      <c r="G1264" s="54"/>
      <c r="H1264" s="54"/>
      <c r="I1264" s="54"/>
      <c r="J1264" s="54"/>
      <c r="K1264" s="294"/>
      <c r="L1264" s="294"/>
      <c r="M1264" s="88"/>
      <c r="N1264" s="45" t="s">
        <v>6764</v>
      </c>
    </row>
    <row r="1265" spans="1:14" ht="63.75" x14ac:dyDescent="0.25">
      <c r="A1265" s="294"/>
      <c r="B1265" s="279" t="s">
        <v>6272</v>
      </c>
      <c r="C1265" s="279"/>
      <c r="D1265" s="137" t="s">
        <v>7879</v>
      </c>
      <c r="E1265" s="112">
        <v>4440</v>
      </c>
      <c r="F1265" s="112"/>
      <c r="G1265" s="54"/>
      <c r="H1265" s="54"/>
      <c r="I1265" s="54"/>
      <c r="J1265" s="54"/>
      <c r="K1265" s="294"/>
      <c r="L1265" s="294"/>
      <c r="M1265" s="88"/>
      <c r="N1265" s="45" t="s">
        <v>6764</v>
      </c>
    </row>
    <row r="1266" spans="1:14" ht="63.75" x14ac:dyDescent="0.25">
      <c r="A1266" s="294"/>
      <c r="B1266" s="279" t="s">
        <v>6272</v>
      </c>
      <c r="C1266" s="279"/>
      <c r="D1266" s="137" t="s">
        <v>7879</v>
      </c>
      <c r="E1266" s="112">
        <v>4440</v>
      </c>
      <c r="F1266" s="112"/>
      <c r="G1266" s="54"/>
      <c r="H1266" s="54"/>
      <c r="I1266" s="54"/>
      <c r="J1266" s="54"/>
      <c r="K1266" s="294"/>
      <c r="L1266" s="294"/>
      <c r="M1266" s="88"/>
      <c r="N1266" s="45" t="s">
        <v>6764</v>
      </c>
    </row>
    <row r="1267" spans="1:14" ht="63.75" x14ac:dyDescent="0.25">
      <c r="A1267" s="294"/>
      <c r="B1267" s="279" t="s">
        <v>6272</v>
      </c>
      <c r="C1267" s="279"/>
      <c r="D1267" s="137" t="s">
        <v>7879</v>
      </c>
      <c r="E1267" s="112">
        <v>4440</v>
      </c>
      <c r="F1267" s="112"/>
      <c r="G1267" s="54"/>
      <c r="H1267" s="54"/>
      <c r="I1267" s="54"/>
      <c r="J1267" s="54"/>
      <c r="K1267" s="294"/>
      <c r="L1267" s="294"/>
      <c r="M1267" s="88"/>
      <c r="N1267" s="45" t="s">
        <v>6764</v>
      </c>
    </row>
    <row r="1268" spans="1:14" ht="63.75" x14ac:dyDescent="0.25">
      <c r="A1268" s="294"/>
      <c r="B1268" s="279" t="s">
        <v>6272</v>
      </c>
      <c r="C1268" s="279"/>
      <c r="D1268" s="137" t="s">
        <v>7879</v>
      </c>
      <c r="E1268" s="112">
        <v>4440</v>
      </c>
      <c r="F1268" s="112"/>
      <c r="G1268" s="54"/>
      <c r="H1268" s="54"/>
      <c r="I1268" s="54"/>
      <c r="J1268" s="54"/>
      <c r="K1268" s="294"/>
      <c r="L1268" s="294"/>
      <c r="M1268" s="88"/>
      <c r="N1268" s="45" t="s">
        <v>6764</v>
      </c>
    </row>
    <row r="1269" spans="1:14" ht="63.75" x14ac:dyDescent="0.25">
      <c r="A1269" s="294"/>
      <c r="B1269" s="279" t="s">
        <v>6272</v>
      </c>
      <c r="C1269" s="279"/>
      <c r="D1269" s="137" t="s">
        <v>7879</v>
      </c>
      <c r="E1269" s="112">
        <v>4440</v>
      </c>
      <c r="F1269" s="112"/>
      <c r="G1269" s="54"/>
      <c r="H1269" s="54"/>
      <c r="I1269" s="54"/>
      <c r="J1269" s="54"/>
      <c r="K1269" s="294"/>
      <c r="L1269" s="294"/>
      <c r="M1269" s="88"/>
      <c r="N1269" s="45" t="s">
        <v>6764</v>
      </c>
    </row>
    <row r="1270" spans="1:14" ht="63.75" x14ac:dyDescent="0.25">
      <c r="A1270" s="294"/>
      <c r="B1270" s="279" t="s">
        <v>6272</v>
      </c>
      <c r="C1270" s="279"/>
      <c r="D1270" s="137" t="s">
        <v>7879</v>
      </c>
      <c r="E1270" s="112">
        <v>4440</v>
      </c>
      <c r="F1270" s="112"/>
      <c r="G1270" s="54"/>
      <c r="H1270" s="54"/>
      <c r="I1270" s="54"/>
      <c r="J1270" s="54"/>
      <c r="K1270" s="294"/>
      <c r="L1270" s="294"/>
      <c r="M1270" s="88"/>
      <c r="N1270" s="45" t="s">
        <v>6764</v>
      </c>
    </row>
    <row r="1271" spans="1:14" ht="63.75" x14ac:dyDescent="0.25">
      <c r="A1271" s="294"/>
      <c r="B1271" s="279" t="s">
        <v>6272</v>
      </c>
      <c r="C1271" s="279"/>
      <c r="D1271" s="137" t="s">
        <v>7879</v>
      </c>
      <c r="E1271" s="112">
        <v>4440</v>
      </c>
      <c r="F1271" s="112"/>
      <c r="G1271" s="54"/>
      <c r="H1271" s="54"/>
      <c r="I1271" s="54"/>
      <c r="J1271" s="54"/>
      <c r="K1271" s="294"/>
      <c r="L1271" s="294"/>
      <c r="M1271" s="88"/>
      <c r="N1271" s="45" t="s">
        <v>6764</v>
      </c>
    </row>
    <row r="1272" spans="1:14" ht="63.75" x14ac:dyDescent="0.25">
      <c r="A1272" s="294"/>
      <c r="B1272" s="279" t="s">
        <v>6272</v>
      </c>
      <c r="C1272" s="279"/>
      <c r="D1272" s="137" t="s">
        <v>7879</v>
      </c>
      <c r="E1272" s="112">
        <v>4440</v>
      </c>
      <c r="F1272" s="112"/>
      <c r="G1272" s="54"/>
      <c r="H1272" s="54"/>
      <c r="I1272" s="54"/>
      <c r="J1272" s="54"/>
      <c r="K1272" s="294"/>
      <c r="L1272" s="294"/>
      <c r="M1272" s="88"/>
      <c r="N1272" s="45" t="s">
        <v>6764</v>
      </c>
    </row>
    <row r="1273" spans="1:14" ht="63.75" x14ac:dyDescent="0.25">
      <c r="A1273" s="294"/>
      <c r="B1273" s="279" t="s">
        <v>6272</v>
      </c>
      <c r="C1273" s="279"/>
      <c r="D1273" s="137" t="s">
        <v>7879</v>
      </c>
      <c r="E1273" s="112">
        <v>4440</v>
      </c>
      <c r="F1273" s="112"/>
      <c r="G1273" s="54"/>
      <c r="H1273" s="54"/>
      <c r="I1273" s="54"/>
      <c r="J1273" s="54"/>
      <c r="K1273" s="294"/>
      <c r="L1273" s="294"/>
      <c r="M1273" s="88"/>
      <c r="N1273" s="45" t="s">
        <v>6764</v>
      </c>
    </row>
    <row r="1274" spans="1:14" ht="63.75" x14ac:dyDescent="0.25">
      <c r="A1274" s="294"/>
      <c r="B1274" s="279" t="s">
        <v>6272</v>
      </c>
      <c r="C1274" s="279"/>
      <c r="D1274" s="137" t="s">
        <v>7879</v>
      </c>
      <c r="E1274" s="112">
        <v>4440</v>
      </c>
      <c r="F1274" s="112"/>
      <c r="G1274" s="54"/>
      <c r="H1274" s="54"/>
      <c r="I1274" s="54"/>
      <c r="J1274" s="54"/>
      <c r="K1274" s="294"/>
      <c r="L1274" s="294"/>
      <c r="M1274" s="88"/>
      <c r="N1274" s="45" t="s">
        <v>6764</v>
      </c>
    </row>
    <row r="1275" spans="1:14" ht="63.75" x14ac:dyDescent="0.25">
      <c r="A1275" s="294"/>
      <c r="B1275" s="279" t="s">
        <v>6272</v>
      </c>
      <c r="C1275" s="279"/>
      <c r="D1275" s="137" t="s">
        <v>7879</v>
      </c>
      <c r="E1275" s="112">
        <v>4440</v>
      </c>
      <c r="F1275" s="112"/>
      <c r="G1275" s="54"/>
      <c r="H1275" s="54"/>
      <c r="I1275" s="54"/>
      <c r="J1275" s="54"/>
      <c r="K1275" s="294"/>
      <c r="L1275" s="294"/>
      <c r="M1275" s="88"/>
      <c r="N1275" s="45" t="s">
        <v>6764</v>
      </c>
    </row>
    <row r="1276" spans="1:14" ht="63.75" x14ac:dyDescent="0.25">
      <c r="A1276" s="294"/>
      <c r="B1276" s="279" t="s">
        <v>6272</v>
      </c>
      <c r="C1276" s="279"/>
      <c r="D1276" s="137" t="s">
        <v>7879</v>
      </c>
      <c r="E1276" s="112">
        <v>4440</v>
      </c>
      <c r="F1276" s="112"/>
      <c r="G1276" s="54"/>
      <c r="H1276" s="54"/>
      <c r="I1276" s="54"/>
      <c r="J1276" s="54"/>
      <c r="K1276" s="294"/>
      <c r="L1276" s="294"/>
      <c r="M1276" s="88"/>
      <c r="N1276" s="45" t="s">
        <v>6764</v>
      </c>
    </row>
    <row r="1277" spans="1:14" ht="63.75" x14ac:dyDescent="0.25">
      <c r="A1277" s="294"/>
      <c r="B1277" s="279" t="s">
        <v>6272</v>
      </c>
      <c r="C1277" s="279"/>
      <c r="D1277" s="137" t="s">
        <v>7879</v>
      </c>
      <c r="E1277" s="112">
        <v>4440</v>
      </c>
      <c r="F1277" s="112"/>
      <c r="G1277" s="54"/>
      <c r="H1277" s="54"/>
      <c r="I1277" s="54"/>
      <c r="J1277" s="54"/>
      <c r="K1277" s="294"/>
      <c r="L1277" s="294"/>
      <c r="M1277" s="88"/>
      <c r="N1277" s="45" t="s">
        <v>6764</v>
      </c>
    </row>
    <row r="1278" spans="1:14" ht="63.75" x14ac:dyDescent="0.25">
      <c r="A1278" s="294"/>
      <c r="B1278" s="279" t="s">
        <v>6272</v>
      </c>
      <c r="C1278" s="279"/>
      <c r="D1278" s="137" t="s">
        <v>7879</v>
      </c>
      <c r="E1278" s="112">
        <v>4440</v>
      </c>
      <c r="F1278" s="112"/>
      <c r="G1278" s="54"/>
      <c r="H1278" s="54"/>
      <c r="I1278" s="54"/>
      <c r="J1278" s="54"/>
      <c r="K1278" s="294"/>
      <c r="L1278" s="294"/>
      <c r="M1278" s="88"/>
      <c r="N1278" s="45" t="s">
        <v>6764</v>
      </c>
    </row>
    <row r="1279" spans="1:14" ht="63.75" x14ac:dyDescent="0.25">
      <c r="A1279" s="294"/>
      <c r="B1279" s="279" t="s">
        <v>6272</v>
      </c>
      <c r="C1279" s="279"/>
      <c r="D1279" s="137" t="s">
        <v>7879</v>
      </c>
      <c r="E1279" s="112">
        <v>4440</v>
      </c>
      <c r="F1279" s="112"/>
      <c r="G1279" s="54"/>
      <c r="H1279" s="54"/>
      <c r="I1279" s="54"/>
      <c r="J1279" s="54"/>
      <c r="K1279" s="294"/>
      <c r="L1279" s="294"/>
      <c r="M1279" s="88"/>
      <c r="N1279" s="45" t="s">
        <v>6764</v>
      </c>
    </row>
    <row r="1280" spans="1:14" ht="63.75" x14ac:dyDescent="0.25">
      <c r="A1280" s="294"/>
      <c r="B1280" s="279" t="s">
        <v>6272</v>
      </c>
      <c r="C1280" s="279"/>
      <c r="D1280" s="137" t="s">
        <v>7879</v>
      </c>
      <c r="E1280" s="112">
        <v>4440</v>
      </c>
      <c r="F1280" s="112"/>
      <c r="G1280" s="54"/>
      <c r="H1280" s="54"/>
      <c r="I1280" s="54"/>
      <c r="J1280" s="54"/>
      <c r="K1280" s="294"/>
      <c r="L1280" s="294"/>
      <c r="M1280" s="88"/>
      <c r="N1280" s="45" t="s">
        <v>6764</v>
      </c>
    </row>
    <row r="1281" spans="1:14" ht="63.75" x14ac:dyDescent="0.25">
      <c r="A1281" s="294"/>
      <c r="B1281" s="279" t="s">
        <v>6272</v>
      </c>
      <c r="C1281" s="279"/>
      <c r="D1281" s="137" t="s">
        <v>7879</v>
      </c>
      <c r="E1281" s="112">
        <v>4440</v>
      </c>
      <c r="F1281" s="112"/>
      <c r="G1281" s="54"/>
      <c r="H1281" s="54"/>
      <c r="I1281" s="54"/>
      <c r="J1281" s="54"/>
      <c r="K1281" s="294"/>
      <c r="L1281" s="294"/>
      <c r="M1281" s="88"/>
      <c r="N1281" s="45" t="s">
        <v>6764</v>
      </c>
    </row>
    <row r="1282" spans="1:14" ht="63.75" x14ac:dyDescent="0.25">
      <c r="A1282" s="294"/>
      <c r="B1282" s="279" t="s">
        <v>6272</v>
      </c>
      <c r="C1282" s="279"/>
      <c r="D1282" s="137" t="s">
        <v>7879</v>
      </c>
      <c r="E1282" s="112">
        <v>4440</v>
      </c>
      <c r="F1282" s="112"/>
      <c r="G1282" s="54"/>
      <c r="H1282" s="54"/>
      <c r="I1282" s="54"/>
      <c r="J1282" s="54"/>
      <c r="K1282" s="294"/>
      <c r="L1282" s="294"/>
      <c r="M1282" s="88"/>
      <c r="N1282" s="45" t="s">
        <v>6764</v>
      </c>
    </row>
    <row r="1283" spans="1:14" ht="63.75" x14ac:dyDescent="0.25">
      <c r="A1283" s="294"/>
      <c r="B1283" s="279" t="s">
        <v>6272</v>
      </c>
      <c r="C1283" s="279"/>
      <c r="D1283" s="137" t="s">
        <v>7879</v>
      </c>
      <c r="E1283" s="112">
        <v>4440</v>
      </c>
      <c r="F1283" s="112"/>
      <c r="G1283" s="54"/>
      <c r="H1283" s="54"/>
      <c r="I1283" s="54"/>
      <c r="J1283" s="54"/>
      <c r="K1283" s="294"/>
      <c r="L1283" s="294"/>
      <c r="M1283" s="88"/>
      <c r="N1283" s="45" t="s">
        <v>6764</v>
      </c>
    </row>
    <row r="1284" spans="1:14" ht="63.75" x14ac:dyDescent="0.25">
      <c r="A1284" s="294"/>
      <c r="B1284" s="279" t="s">
        <v>6272</v>
      </c>
      <c r="C1284" s="279"/>
      <c r="D1284" s="137" t="s">
        <v>7879</v>
      </c>
      <c r="E1284" s="112">
        <v>4440</v>
      </c>
      <c r="F1284" s="112"/>
      <c r="G1284" s="54"/>
      <c r="H1284" s="54"/>
      <c r="I1284" s="54"/>
      <c r="J1284" s="54"/>
      <c r="K1284" s="294"/>
      <c r="L1284" s="294"/>
      <c r="M1284" s="88"/>
      <c r="N1284" s="45" t="s">
        <v>6764</v>
      </c>
    </row>
    <row r="1285" spans="1:14" ht="63.75" x14ac:dyDescent="0.25">
      <c r="A1285" s="294"/>
      <c r="B1285" s="279" t="s">
        <v>6272</v>
      </c>
      <c r="C1285" s="279"/>
      <c r="D1285" s="137" t="s">
        <v>7879</v>
      </c>
      <c r="E1285" s="112">
        <v>4440</v>
      </c>
      <c r="F1285" s="112"/>
      <c r="G1285" s="54"/>
      <c r="H1285" s="54"/>
      <c r="I1285" s="54"/>
      <c r="J1285" s="54"/>
      <c r="K1285" s="294"/>
      <c r="L1285" s="294"/>
      <c r="M1285" s="88"/>
      <c r="N1285" s="45" t="s">
        <v>6764</v>
      </c>
    </row>
    <row r="1286" spans="1:14" ht="63.75" x14ac:dyDescent="0.25">
      <c r="A1286" s="294"/>
      <c r="B1286" s="279" t="s">
        <v>6272</v>
      </c>
      <c r="C1286" s="279"/>
      <c r="D1286" s="137" t="s">
        <v>7879</v>
      </c>
      <c r="E1286" s="112">
        <v>4440</v>
      </c>
      <c r="F1286" s="112"/>
      <c r="G1286" s="54"/>
      <c r="H1286" s="54"/>
      <c r="I1286" s="54"/>
      <c r="J1286" s="54"/>
      <c r="K1286" s="294"/>
      <c r="L1286" s="294"/>
      <c r="M1286" s="88"/>
      <c r="N1286" s="45" t="s">
        <v>6764</v>
      </c>
    </row>
    <row r="1287" spans="1:14" ht="63.75" x14ac:dyDescent="0.25">
      <c r="A1287" s="294"/>
      <c r="B1287" s="279" t="s">
        <v>6272</v>
      </c>
      <c r="C1287" s="279"/>
      <c r="D1287" s="137" t="s">
        <v>7879</v>
      </c>
      <c r="E1287" s="112">
        <v>4440</v>
      </c>
      <c r="F1287" s="112"/>
      <c r="G1287" s="54"/>
      <c r="H1287" s="54"/>
      <c r="I1287" s="54"/>
      <c r="J1287" s="54"/>
      <c r="K1287" s="294"/>
      <c r="L1287" s="294"/>
      <c r="M1287" s="88"/>
      <c r="N1287" s="45" t="s">
        <v>6764</v>
      </c>
    </row>
    <row r="1288" spans="1:14" ht="63.75" x14ac:dyDescent="0.25">
      <c r="A1288" s="294"/>
      <c r="B1288" s="279" t="s">
        <v>6272</v>
      </c>
      <c r="C1288" s="279"/>
      <c r="D1288" s="137" t="s">
        <v>7879</v>
      </c>
      <c r="E1288" s="112">
        <v>4440</v>
      </c>
      <c r="F1288" s="112"/>
      <c r="G1288" s="54"/>
      <c r="H1288" s="54"/>
      <c r="I1288" s="54"/>
      <c r="J1288" s="54"/>
      <c r="K1288" s="294"/>
      <c r="L1288" s="294"/>
      <c r="M1288" s="88"/>
      <c r="N1288" s="45" t="s">
        <v>6764</v>
      </c>
    </row>
    <row r="1289" spans="1:14" ht="63.75" x14ac:dyDescent="0.25">
      <c r="A1289" s="294"/>
      <c r="B1289" s="279" t="s">
        <v>6272</v>
      </c>
      <c r="C1289" s="279"/>
      <c r="D1289" s="137" t="s">
        <v>7879</v>
      </c>
      <c r="E1289" s="112">
        <v>4440</v>
      </c>
      <c r="F1289" s="112"/>
      <c r="G1289" s="54"/>
      <c r="H1289" s="54"/>
      <c r="I1289" s="54"/>
      <c r="J1289" s="54"/>
      <c r="K1289" s="294"/>
      <c r="L1289" s="294"/>
      <c r="M1289" s="88"/>
      <c r="N1289" s="45" t="s">
        <v>6764</v>
      </c>
    </row>
    <row r="1290" spans="1:14" ht="63.75" x14ac:dyDescent="0.25">
      <c r="A1290" s="294"/>
      <c r="B1290" s="279" t="s">
        <v>6272</v>
      </c>
      <c r="C1290" s="279"/>
      <c r="D1290" s="137" t="s">
        <v>7879</v>
      </c>
      <c r="E1290" s="112">
        <v>4440</v>
      </c>
      <c r="F1290" s="112"/>
      <c r="G1290" s="54"/>
      <c r="H1290" s="54"/>
      <c r="I1290" s="54"/>
      <c r="J1290" s="54"/>
      <c r="K1290" s="294"/>
      <c r="L1290" s="294"/>
      <c r="M1290" s="88"/>
      <c r="N1290" s="45" t="s">
        <v>6764</v>
      </c>
    </row>
    <row r="1291" spans="1:14" ht="63.75" x14ac:dyDescent="0.25">
      <c r="A1291" s="294"/>
      <c r="B1291" s="279" t="s">
        <v>6272</v>
      </c>
      <c r="C1291" s="279"/>
      <c r="D1291" s="137" t="s">
        <v>7879</v>
      </c>
      <c r="E1291" s="112">
        <v>4440</v>
      </c>
      <c r="F1291" s="112"/>
      <c r="G1291" s="54"/>
      <c r="H1291" s="54"/>
      <c r="I1291" s="54"/>
      <c r="J1291" s="54"/>
      <c r="K1291" s="294"/>
      <c r="L1291" s="294"/>
      <c r="M1291" s="88"/>
      <c r="N1291" s="45" t="s">
        <v>6764</v>
      </c>
    </row>
    <row r="1292" spans="1:14" ht="63.75" x14ac:dyDescent="0.25">
      <c r="A1292" s="294"/>
      <c r="B1292" s="279" t="s">
        <v>6273</v>
      </c>
      <c r="C1292" s="279"/>
      <c r="D1292" s="137" t="s">
        <v>7879</v>
      </c>
      <c r="E1292" s="112">
        <v>4440</v>
      </c>
      <c r="F1292" s="112"/>
      <c r="G1292" s="54"/>
      <c r="H1292" s="54"/>
      <c r="I1292" s="54"/>
      <c r="J1292" s="54"/>
      <c r="K1292" s="294"/>
      <c r="L1292" s="294"/>
      <c r="M1292" s="88"/>
      <c r="N1292" s="45" t="s">
        <v>6764</v>
      </c>
    </row>
    <row r="1293" spans="1:14" ht="63.75" x14ac:dyDescent="0.25">
      <c r="A1293" s="294"/>
      <c r="B1293" s="279" t="s">
        <v>6273</v>
      </c>
      <c r="C1293" s="279"/>
      <c r="D1293" s="137" t="s">
        <v>7879</v>
      </c>
      <c r="E1293" s="112">
        <v>4440</v>
      </c>
      <c r="F1293" s="112"/>
      <c r="G1293" s="54"/>
      <c r="H1293" s="54"/>
      <c r="I1293" s="54"/>
      <c r="J1293" s="54"/>
      <c r="K1293" s="294"/>
      <c r="L1293" s="294"/>
      <c r="M1293" s="88"/>
      <c r="N1293" s="45" t="s">
        <v>6764</v>
      </c>
    </row>
    <row r="1294" spans="1:14" ht="63.75" x14ac:dyDescent="0.25">
      <c r="A1294" s="294"/>
      <c r="B1294" s="279" t="s">
        <v>6273</v>
      </c>
      <c r="C1294" s="279"/>
      <c r="D1294" s="137" t="s">
        <v>7879</v>
      </c>
      <c r="E1294" s="112">
        <v>4440</v>
      </c>
      <c r="F1294" s="112"/>
      <c r="G1294" s="54"/>
      <c r="H1294" s="54"/>
      <c r="I1294" s="54"/>
      <c r="J1294" s="54"/>
      <c r="K1294" s="294"/>
      <c r="L1294" s="294"/>
      <c r="M1294" s="88"/>
      <c r="N1294" s="45" t="s">
        <v>6764</v>
      </c>
    </row>
    <row r="1295" spans="1:14" ht="63.75" x14ac:dyDescent="0.25">
      <c r="A1295" s="294"/>
      <c r="B1295" s="279" t="s">
        <v>6273</v>
      </c>
      <c r="C1295" s="279"/>
      <c r="D1295" s="137" t="s">
        <v>7879</v>
      </c>
      <c r="E1295" s="112">
        <v>4440</v>
      </c>
      <c r="F1295" s="112"/>
      <c r="G1295" s="54"/>
      <c r="H1295" s="54"/>
      <c r="I1295" s="54"/>
      <c r="J1295" s="54"/>
      <c r="K1295" s="294"/>
      <c r="L1295" s="294"/>
      <c r="M1295" s="88"/>
      <c r="N1295" s="45" t="s">
        <v>6764</v>
      </c>
    </row>
    <row r="1296" spans="1:14" ht="63.75" x14ac:dyDescent="0.25">
      <c r="A1296" s="294"/>
      <c r="B1296" s="279" t="s">
        <v>6273</v>
      </c>
      <c r="C1296" s="279"/>
      <c r="D1296" s="137" t="s">
        <v>7879</v>
      </c>
      <c r="E1296" s="112">
        <v>4440</v>
      </c>
      <c r="F1296" s="112"/>
      <c r="G1296" s="54"/>
      <c r="H1296" s="54"/>
      <c r="I1296" s="54"/>
      <c r="J1296" s="54"/>
      <c r="K1296" s="294"/>
      <c r="L1296" s="294"/>
      <c r="M1296" s="88"/>
      <c r="N1296" s="45" t="s">
        <v>6764</v>
      </c>
    </row>
    <row r="1297" spans="1:14" ht="63.75" x14ac:dyDescent="0.25">
      <c r="A1297" s="294"/>
      <c r="B1297" s="279" t="s">
        <v>6273</v>
      </c>
      <c r="C1297" s="279"/>
      <c r="D1297" s="137" t="s">
        <v>7879</v>
      </c>
      <c r="E1297" s="112">
        <v>4440</v>
      </c>
      <c r="F1297" s="112"/>
      <c r="G1297" s="54"/>
      <c r="H1297" s="54"/>
      <c r="I1297" s="54"/>
      <c r="J1297" s="54"/>
      <c r="K1297" s="294"/>
      <c r="L1297" s="294"/>
      <c r="M1297" s="88"/>
      <c r="N1297" s="45" t="s">
        <v>6764</v>
      </c>
    </row>
    <row r="1298" spans="1:14" ht="63.75" x14ac:dyDescent="0.25">
      <c r="A1298" s="294"/>
      <c r="B1298" s="279" t="s">
        <v>6273</v>
      </c>
      <c r="C1298" s="279"/>
      <c r="D1298" s="137" t="s">
        <v>7879</v>
      </c>
      <c r="E1298" s="112">
        <v>4440</v>
      </c>
      <c r="F1298" s="112"/>
      <c r="G1298" s="54"/>
      <c r="H1298" s="54"/>
      <c r="I1298" s="54"/>
      <c r="J1298" s="54"/>
      <c r="K1298" s="294"/>
      <c r="L1298" s="294"/>
      <c r="M1298" s="88"/>
      <c r="N1298" s="45" t="s">
        <v>6764</v>
      </c>
    </row>
    <row r="1299" spans="1:14" ht="63.75" x14ac:dyDescent="0.25">
      <c r="A1299" s="294"/>
      <c r="B1299" s="279" t="s">
        <v>6273</v>
      </c>
      <c r="C1299" s="279"/>
      <c r="D1299" s="137" t="s">
        <v>7879</v>
      </c>
      <c r="E1299" s="112">
        <v>4440</v>
      </c>
      <c r="F1299" s="112"/>
      <c r="G1299" s="54"/>
      <c r="H1299" s="54"/>
      <c r="I1299" s="54"/>
      <c r="J1299" s="54"/>
      <c r="K1299" s="294"/>
      <c r="L1299" s="294"/>
      <c r="M1299" s="88"/>
      <c r="N1299" s="45" t="s">
        <v>6764</v>
      </c>
    </row>
    <row r="1300" spans="1:14" ht="63.75" x14ac:dyDescent="0.25">
      <c r="A1300" s="294"/>
      <c r="B1300" s="279" t="s">
        <v>6273</v>
      </c>
      <c r="C1300" s="279"/>
      <c r="D1300" s="137" t="s">
        <v>7879</v>
      </c>
      <c r="E1300" s="112">
        <v>4440</v>
      </c>
      <c r="F1300" s="112"/>
      <c r="G1300" s="54"/>
      <c r="H1300" s="54"/>
      <c r="I1300" s="54"/>
      <c r="J1300" s="54"/>
      <c r="K1300" s="294"/>
      <c r="L1300" s="294"/>
      <c r="M1300" s="88"/>
      <c r="N1300" s="45" t="s">
        <v>6764</v>
      </c>
    </row>
    <row r="1301" spans="1:14" ht="63.75" x14ac:dyDescent="0.25">
      <c r="A1301" s="294"/>
      <c r="B1301" s="279" t="s">
        <v>6273</v>
      </c>
      <c r="C1301" s="279"/>
      <c r="D1301" s="137" t="s">
        <v>7879</v>
      </c>
      <c r="E1301" s="112">
        <v>4440</v>
      </c>
      <c r="F1301" s="112"/>
      <c r="G1301" s="54"/>
      <c r="H1301" s="54"/>
      <c r="I1301" s="54"/>
      <c r="J1301" s="54"/>
      <c r="K1301" s="294"/>
      <c r="L1301" s="294"/>
      <c r="M1301" s="88"/>
      <c r="N1301" s="45" t="s">
        <v>6764</v>
      </c>
    </row>
    <row r="1302" spans="1:14" ht="63.75" x14ac:dyDescent="0.25">
      <c r="A1302" s="294"/>
      <c r="B1302" s="279" t="s">
        <v>6273</v>
      </c>
      <c r="C1302" s="279"/>
      <c r="D1302" s="137" t="s">
        <v>7879</v>
      </c>
      <c r="E1302" s="112">
        <v>4440</v>
      </c>
      <c r="F1302" s="112"/>
      <c r="G1302" s="54"/>
      <c r="H1302" s="54"/>
      <c r="I1302" s="54"/>
      <c r="J1302" s="54"/>
      <c r="K1302" s="294"/>
      <c r="L1302" s="294"/>
      <c r="M1302" s="88"/>
      <c r="N1302" s="45" t="s">
        <v>6764</v>
      </c>
    </row>
    <row r="1303" spans="1:14" ht="63.75" x14ac:dyDescent="0.25">
      <c r="A1303" s="294"/>
      <c r="B1303" s="279" t="s">
        <v>6273</v>
      </c>
      <c r="C1303" s="279"/>
      <c r="D1303" s="137" t="s">
        <v>7879</v>
      </c>
      <c r="E1303" s="112">
        <v>4440</v>
      </c>
      <c r="F1303" s="112"/>
      <c r="G1303" s="54"/>
      <c r="H1303" s="54"/>
      <c r="I1303" s="54"/>
      <c r="J1303" s="54"/>
      <c r="K1303" s="294"/>
      <c r="L1303" s="294"/>
      <c r="M1303" s="88"/>
      <c r="N1303" s="45" t="s">
        <v>6764</v>
      </c>
    </row>
    <row r="1304" spans="1:14" ht="63.75" x14ac:dyDescent="0.25">
      <c r="A1304" s="294"/>
      <c r="B1304" s="279" t="s">
        <v>6273</v>
      </c>
      <c r="C1304" s="279"/>
      <c r="D1304" s="137" t="s">
        <v>7879</v>
      </c>
      <c r="E1304" s="112">
        <v>4440</v>
      </c>
      <c r="F1304" s="112"/>
      <c r="G1304" s="54"/>
      <c r="H1304" s="54"/>
      <c r="I1304" s="54"/>
      <c r="J1304" s="54"/>
      <c r="K1304" s="294"/>
      <c r="L1304" s="294"/>
      <c r="M1304" s="88"/>
      <c r="N1304" s="45" t="s">
        <v>6764</v>
      </c>
    </row>
    <row r="1305" spans="1:14" ht="63.75" x14ac:dyDescent="0.25">
      <c r="A1305" s="294"/>
      <c r="B1305" s="279" t="s">
        <v>6273</v>
      </c>
      <c r="C1305" s="279"/>
      <c r="D1305" s="137" t="s">
        <v>7879</v>
      </c>
      <c r="E1305" s="112">
        <v>4440</v>
      </c>
      <c r="F1305" s="112"/>
      <c r="G1305" s="54"/>
      <c r="H1305" s="54"/>
      <c r="I1305" s="54"/>
      <c r="J1305" s="54"/>
      <c r="K1305" s="294"/>
      <c r="L1305" s="294"/>
      <c r="M1305" s="88"/>
      <c r="N1305" s="45" t="s">
        <v>6764</v>
      </c>
    </row>
    <row r="1306" spans="1:14" ht="63.75" x14ac:dyDescent="0.25">
      <c r="A1306" s="294"/>
      <c r="B1306" s="279" t="s">
        <v>6273</v>
      </c>
      <c r="C1306" s="279"/>
      <c r="D1306" s="137" t="s">
        <v>7879</v>
      </c>
      <c r="E1306" s="112">
        <v>4440</v>
      </c>
      <c r="F1306" s="112"/>
      <c r="G1306" s="54"/>
      <c r="H1306" s="54"/>
      <c r="I1306" s="54"/>
      <c r="J1306" s="54"/>
      <c r="K1306" s="294"/>
      <c r="L1306" s="294"/>
      <c r="M1306" s="88"/>
      <c r="N1306" s="45" t="s">
        <v>6764</v>
      </c>
    </row>
    <row r="1307" spans="1:14" ht="63.75" x14ac:dyDescent="0.25">
      <c r="A1307" s="294"/>
      <c r="B1307" s="279" t="s">
        <v>6273</v>
      </c>
      <c r="C1307" s="279"/>
      <c r="D1307" s="137" t="s">
        <v>7879</v>
      </c>
      <c r="E1307" s="112">
        <v>4440</v>
      </c>
      <c r="F1307" s="112"/>
      <c r="G1307" s="54"/>
      <c r="H1307" s="54"/>
      <c r="I1307" s="54"/>
      <c r="J1307" s="54"/>
      <c r="K1307" s="294"/>
      <c r="L1307" s="294"/>
      <c r="M1307" s="88"/>
      <c r="N1307" s="45" t="s">
        <v>6764</v>
      </c>
    </row>
    <row r="1308" spans="1:14" ht="63.75" x14ac:dyDescent="0.25">
      <c r="A1308" s="294"/>
      <c r="B1308" s="279" t="s">
        <v>6274</v>
      </c>
      <c r="C1308" s="279"/>
      <c r="D1308" s="137" t="s">
        <v>7879</v>
      </c>
      <c r="E1308" s="112">
        <v>4440</v>
      </c>
      <c r="F1308" s="112"/>
      <c r="G1308" s="54"/>
      <c r="H1308" s="54"/>
      <c r="I1308" s="54"/>
      <c r="J1308" s="54"/>
      <c r="K1308" s="294"/>
      <c r="L1308" s="294"/>
      <c r="M1308" s="88"/>
      <c r="N1308" s="45" t="s">
        <v>6764</v>
      </c>
    </row>
    <row r="1309" spans="1:14" ht="63.75" x14ac:dyDescent="0.25">
      <c r="A1309" s="294"/>
      <c r="B1309" s="279" t="s">
        <v>6274</v>
      </c>
      <c r="C1309" s="279"/>
      <c r="D1309" s="137" t="s">
        <v>7879</v>
      </c>
      <c r="E1309" s="112">
        <v>4440</v>
      </c>
      <c r="F1309" s="112"/>
      <c r="G1309" s="54"/>
      <c r="H1309" s="54"/>
      <c r="I1309" s="54"/>
      <c r="J1309" s="54"/>
      <c r="K1309" s="294"/>
      <c r="L1309" s="294"/>
      <c r="M1309" s="88"/>
      <c r="N1309" s="45" t="s">
        <v>6764</v>
      </c>
    </row>
    <row r="1310" spans="1:14" ht="63.75" x14ac:dyDescent="0.25">
      <c r="A1310" s="294"/>
      <c r="B1310" s="279" t="s">
        <v>6274</v>
      </c>
      <c r="C1310" s="279"/>
      <c r="D1310" s="137" t="s">
        <v>7879</v>
      </c>
      <c r="E1310" s="112">
        <v>4440</v>
      </c>
      <c r="F1310" s="112"/>
      <c r="G1310" s="54"/>
      <c r="H1310" s="54"/>
      <c r="I1310" s="54"/>
      <c r="J1310" s="54"/>
      <c r="K1310" s="294"/>
      <c r="L1310" s="294"/>
      <c r="M1310" s="88"/>
      <c r="N1310" s="45" t="s">
        <v>6764</v>
      </c>
    </row>
    <row r="1311" spans="1:14" ht="63.75" x14ac:dyDescent="0.25">
      <c r="A1311" s="294"/>
      <c r="B1311" s="279" t="s">
        <v>6274</v>
      </c>
      <c r="C1311" s="279"/>
      <c r="D1311" s="137" t="s">
        <v>7879</v>
      </c>
      <c r="E1311" s="112">
        <v>4440</v>
      </c>
      <c r="F1311" s="112"/>
      <c r="G1311" s="54"/>
      <c r="H1311" s="54"/>
      <c r="I1311" s="54"/>
      <c r="J1311" s="54"/>
      <c r="K1311" s="294"/>
      <c r="L1311" s="294"/>
      <c r="M1311" s="88"/>
      <c r="N1311" s="45" t="s">
        <v>6764</v>
      </c>
    </row>
    <row r="1312" spans="1:14" ht="63.75" x14ac:dyDescent="0.25">
      <c r="A1312" s="294"/>
      <c r="B1312" s="279" t="s">
        <v>6274</v>
      </c>
      <c r="C1312" s="279"/>
      <c r="D1312" s="137" t="s">
        <v>7879</v>
      </c>
      <c r="E1312" s="112">
        <v>4440</v>
      </c>
      <c r="F1312" s="112"/>
      <c r="G1312" s="54"/>
      <c r="H1312" s="54"/>
      <c r="I1312" s="54"/>
      <c r="J1312" s="54"/>
      <c r="K1312" s="294"/>
      <c r="L1312" s="294"/>
      <c r="M1312" s="88"/>
      <c r="N1312" s="45" t="s">
        <v>6764</v>
      </c>
    </row>
    <row r="1313" spans="1:14" ht="63.75" x14ac:dyDescent="0.25">
      <c r="A1313" s="294"/>
      <c r="B1313" s="279" t="s">
        <v>6274</v>
      </c>
      <c r="C1313" s="279"/>
      <c r="D1313" s="137" t="s">
        <v>7879</v>
      </c>
      <c r="E1313" s="112">
        <v>4440</v>
      </c>
      <c r="F1313" s="112"/>
      <c r="G1313" s="54"/>
      <c r="H1313" s="54"/>
      <c r="I1313" s="54"/>
      <c r="J1313" s="54"/>
      <c r="K1313" s="294"/>
      <c r="L1313" s="294"/>
      <c r="M1313" s="88"/>
      <c r="N1313" s="45" t="s">
        <v>6764</v>
      </c>
    </row>
    <row r="1314" spans="1:14" ht="63.75" x14ac:dyDescent="0.25">
      <c r="A1314" s="294"/>
      <c r="B1314" s="279" t="s">
        <v>6274</v>
      </c>
      <c r="C1314" s="279"/>
      <c r="D1314" s="137" t="s">
        <v>7879</v>
      </c>
      <c r="E1314" s="112">
        <v>4440</v>
      </c>
      <c r="F1314" s="112"/>
      <c r="G1314" s="54"/>
      <c r="H1314" s="54"/>
      <c r="I1314" s="54"/>
      <c r="J1314" s="54"/>
      <c r="K1314" s="294"/>
      <c r="L1314" s="294"/>
      <c r="M1314" s="88"/>
      <c r="N1314" s="45" t="s">
        <v>6764</v>
      </c>
    </row>
    <row r="1315" spans="1:14" ht="63.75" x14ac:dyDescent="0.25">
      <c r="A1315" s="294"/>
      <c r="B1315" s="279" t="s">
        <v>6274</v>
      </c>
      <c r="C1315" s="279"/>
      <c r="D1315" s="137" t="s">
        <v>7879</v>
      </c>
      <c r="E1315" s="112">
        <v>4440</v>
      </c>
      <c r="F1315" s="112"/>
      <c r="G1315" s="54"/>
      <c r="H1315" s="54"/>
      <c r="I1315" s="54"/>
      <c r="J1315" s="54"/>
      <c r="K1315" s="294"/>
      <c r="L1315" s="294"/>
      <c r="M1315" s="88"/>
      <c r="N1315" s="45" t="s">
        <v>6764</v>
      </c>
    </row>
    <row r="1316" spans="1:14" ht="63.75" x14ac:dyDescent="0.25">
      <c r="A1316" s="294"/>
      <c r="B1316" s="279" t="s">
        <v>6274</v>
      </c>
      <c r="C1316" s="279"/>
      <c r="D1316" s="137" t="s">
        <v>7879</v>
      </c>
      <c r="E1316" s="112">
        <v>4440</v>
      </c>
      <c r="F1316" s="112"/>
      <c r="G1316" s="54"/>
      <c r="H1316" s="54"/>
      <c r="I1316" s="54"/>
      <c r="J1316" s="54"/>
      <c r="K1316" s="294"/>
      <c r="L1316" s="294"/>
      <c r="M1316" s="88"/>
      <c r="N1316" s="45" t="s">
        <v>6764</v>
      </c>
    </row>
    <row r="1317" spans="1:14" ht="63.75" x14ac:dyDescent="0.25">
      <c r="A1317" s="294"/>
      <c r="B1317" s="279" t="s">
        <v>6274</v>
      </c>
      <c r="C1317" s="279"/>
      <c r="D1317" s="137" t="s">
        <v>7879</v>
      </c>
      <c r="E1317" s="112">
        <v>4440</v>
      </c>
      <c r="F1317" s="112"/>
      <c r="G1317" s="54"/>
      <c r="H1317" s="54"/>
      <c r="I1317" s="54"/>
      <c r="J1317" s="54"/>
      <c r="K1317" s="294"/>
      <c r="L1317" s="294"/>
      <c r="M1317" s="88"/>
      <c r="N1317" s="45" t="s">
        <v>6764</v>
      </c>
    </row>
    <row r="1318" spans="1:14" ht="63.75" x14ac:dyDescent="0.25">
      <c r="A1318" s="294"/>
      <c r="B1318" s="279" t="s">
        <v>6274</v>
      </c>
      <c r="C1318" s="279"/>
      <c r="D1318" s="137" t="s">
        <v>7879</v>
      </c>
      <c r="E1318" s="112">
        <v>4440</v>
      </c>
      <c r="F1318" s="112"/>
      <c r="G1318" s="54"/>
      <c r="H1318" s="54"/>
      <c r="I1318" s="54"/>
      <c r="J1318" s="54"/>
      <c r="K1318" s="294"/>
      <c r="L1318" s="294"/>
      <c r="M1318" s="88"/>
      <c r="N1318" s="45" t="s">
        <v>6764</v>
      </c>
    </row>
    <row r="1319" spans="1:14" ht="63.75" x14ac:dyDescent="0.25">
      <c r="A1319" s="294"/>
      <c r="B1319" s="279" t="s">
        <v>6274</v>
      </c>
      <c r="C1319" s="279"/>
      <c r="D1319" s="137" t="s">
        <v>7879</v>
      </c>
      <c r="E1319" s="112">
        <v>4440</v>
      </c>
      <c r="F1319" s="112"/>
      <c r="G1319" s="54"/>
      <c r="H1319" s="54"/>
      <c r="I1319" s="54"/>
      <c r="J1319" s="54"/>
      <c r="K1319" s="294"/>
      <c r="L1319" s="294"/>
      <c r="M1319" s="88"/>
      <c r="N1319" s="45" t="s">
        <v>6764</v>
      </c>
    </row>
    <row r="1320" spans="1:14" ht="63.75" x14ac:dyDescent="0.25">
      <c r="A1320" s="294"/>
      <c r="B1320" s="279" t="s">
        <v>6274</v>
      </c>
      <c r="C1320" s="279"/>
      <c r="D1320" s="137" t="s">
        <v>7879</v>
      </c>
      <c r="E1320" s="112">
        <v>4440</v>
      </c>
      <c r="F1320" s="112"/>
      <c r="G1320" s="54"/>
      <c r="H1320" s="54"/>
      <c r="I1320" s="54"/>
      <c r="J1320" s="54"/>
      <c r="K1320" s="294"/>
      <c r="L1320" s="294"/>
      <c r="M1320" s="88"/>
      <c r="N1320" s="45" t="s">
        <v>6764</v>
      </c>
    </row>
    <row r="1321" spans="1:14" ht="63.75" x14ac:dyDescent="0.25">
      <c r="A1321" s="294"/>
      <c r="B1321" s="279" t="s">
        <v>6274</v>
      </c>
      <c r="C1321" s="279"/>
      <c r="D1321" s="137" t="s">
        <v>7879</v>
      </c>
      <c r="E1321" s="112">
        <v>4440</v>
      </c>
      <c r="F1321" s="112"/>
      <c r="G1321" s="54"/>
      <c r="H1321" s="54"/>
      <c r="I1321" s="54"/>
      <c r="J1321" s="54"/>
      <c r="K1321" s="294"/>
      <c r="L1321" s="294"/>
      <c r="M1321" s="88"/>
      <c r="N1321" s="45" t="s">
        <v>6764</v>
      </c>
    </row>
    <row r="1322" spans="1:14" ht="63.75" x14ac:dyDescent="0.25">
      <c r="A1322" s="294"/>
      <c r="B1322" s="279" t="s">
        <v>6274</v>
      </c>
      <c r="C1322" s="279"/>
      <c r="D1322" s="137" t="s">
        <v>7879</v>
      </c>
      <c r="E1322" s="112">
        <v>4440</v>
      </c>
      <c r="F1322" s="112"/>
      <c r="G1322" s="54"/>
      <c r="H1322" s="54"/>
      <c r="I1322" s="54"/>
      <c r="J1322" s="54"/>
      <c r="K1322" s="294"/>
      <c r="L1322" s="294"/>
      <c r="M1322" s="88"/>
      <c r="N1322" s="45" t="s">
        <v>6764</v>
      </c>
    </row>
    <row r="1323" spans="1:14" ht="63.75" x14ac:dyDescent="0.25">
      <c r="A1323" s="294"/>
      <c r="B1323" s="279" t="s">
        <v>6274</v>
      </c>
      <c r="C1323" s="279"/>
      <c r="D1323" s="137" t="s">
        <v>7879</v>
      </c>
      <c r="E1323" s="112">
        <v>4440</v>
      </c>
      <c r="F1323" s="112"/>
      <c r="G1323" s="54"/>
      <c r="H1323" s="54"/>
      <c r="I1323" s="54"/>
      <c r="J1323" s="54"/>
      <c r="K1323" s="294"/>
      <c r="L1323" s="294"/>
      <c r="M1323" s="88"/>
      <c r="N1323" s="45" t="s">
        <v>6764</v>
      </c>
    </row>
    <row r="1324" spans="1:14" ht="63.75" x14ac:dyDescent="0.25">
      <c r="A1324" s="294"/>
      <c r="B1324" s="279" t="s">
        <v>6274</v>
      </c>
      <c r="C1324" s="279"/>
      <c r="D1324" s="137" t="s">
        <v>7879</v>
      </c>
      <c r="E1324" s="112">
        <v>4440</v>
      </c>
      <c r="F1324" s="112"/>
      <c r="G1324" s="54"/>
      <c r="H1324" s="54"/>
      <c r="I1324" s="54"/>
      <c r="J1324" s="54"/>
      <c r="K1324" s="294"/>
      <c r="L1324" s="294"/>
      <c r="M1324" s="88"/>
      <c r="N1324" s="45" t="s">
        <v>6764</v>
      </c>
    </row>
    <row r="1325" spans="1:14" ht="63.75" x14ac:dyDescent="0.25">
      <c r="A1325" s="294"/>
      <c r="B1325" s="279" t="s">
        <v>6274</v>
      </c>
      <c r="C1325" s="279"/>
      <c r="D1325" s="137" t="s">
        <v>7879</v>
      </c>
      <c r="E1325" s="112">
        <v>4440</v>
      </c>
      <c r="F1325" s="112"/>
      <c r="G1325" s="54"/>
      <c r="H1325" s="54"/>
      <c r="I1325" s="54"/>
      <c r="J1325" s="54"/>
      <c r="K1325" s="294"/>
      <c r="L1325" s="294"/>
      <c r="M1325" s="88"/>
      <c r="N1325" s="45" t="s">
        <v>6764</v>
      </c>
    </row>
    <row r="1326" spans="1:14" ht="63.75" x14ac:dyDescent="0.25">
      <c r="A1326" s="294"/>
      <c r="B1326" s="279" t="s">
        <v>6274</v>
      </c>
      <c r="C1326" s="279"/>
      <c r="D1326" s="137" t="s">
        <v>7879</v>
      </c>
      <c r="E1326" s="112">
        <v>4440</v>
      </c>
      <c r="F1326" s="112"/>
      <c r="G1326" s="54"/>
      <c r="H1326" s="54"/>
      <c r="I1326" s="54"/>
      <c r="J1326" s="54"/>
      <c r="K1326" s="294"/>
      <c r="L1326" s="294"/>
      <c r="M1326" s="88"/>
      <c r="N1326" s="45" t="s">
        <v>6764</v>
      </c>
    </row>
    <row r="1327" spans="1:14" ht="63.75" x14ac:dyDescent="0.25">
      <c r="A1327" s="294"/>
      <c r="B1327" s="279" t="s">
        <v>6274</v>
      </c>
      <c r="C1327" s="279"/>
      <c r="D1327" s="137" t="s">
        <v>7879</v>
      </c>
      <c r="E1327" s="112">
        <v>4440</v>
      </c>
      <c r="F1327" s="112"/>
      <c r="G1327" s="54"/>
      <c r="H1327" s="54"/>
      <c r="I1327" s="54"/>
      <c r="J1327" s="54"/>
      <c r="K1327" s="294"/>
      <c r="L1327" s="294"/>
      <c r="M1327" s="88"/>
      <c r="N1327" s="45" t="s">
        <v>6764</v>
      </c>
    </row>
    <row r="1328" spans="1:14" ht="63.75" x14ac:dyDescent="0.25">
      <c r="A1328" s="294"/>
      <c r="B1328" s="279" t="s">
        <v>6274</v>
      </c>
      <c r="C1328" s="279"/>
      <c r="D1328" s="137" t="s">
        <v>7879</v>
      </c>
      <c r="E1328" s="112">
        <v>4440</v>
      </c>
      <c r="F1328" s="112"/>
      <c r="G1328" s="54"/>
      <c r="H1328" s="54"/>
      <c r="I1328" s="54"/>
      <c r="J1328" s="54"/>
      <c r="K1328" s="294"/>
      <c r="L1328" s="294"/>
      <c r="M1328" s="88"/>
      <c r="N1328" s="45" t="s">
        <v>6764</v>
      </c>
    </row>
    <row r="1329" spans="1:14" ht="63.75" x14ac:dyDescent="0.25">
      <c r="A1329" s="294"/>
      <c r="B1329" s="279" t="s">
        <v>6274</v>
      </c>
      <c r="C1329" s="279"/>
      <c r="D1329" s="137" t="s">
        <v>7879</v>
      </c>
      <c r="E1329" s="112">
        <v>4440</v>
      </c>
      <c r="F1329" s="112"/>
      <c r="G1329" s="54"/>
      <c r="H1329" s="54"/>
      <c r="I1329" s="54"/>
      <c r="J1329" s="54"/>
      <c r="K1329" s="294"/>
      <c r="L1329" s="294"/>
      <c r="M1329" s="88"/>
      <c r="N1329" s="45" t="s">
        <v>6764</v>
      </c>
    </row>
    <row r="1330" spans="1:14" ht="63.75" x14ac:dyDescent="0.25">
      <c r="A1330" s="294"/>
      <c r="B1330" s="279" t="s">
        <v>6274</v>
      </c>
      <c r="C1330" s="279"/>
      <c r="D1330" s="137" t="s">
        <v>7879</v>
      </c>
      <c r="E1330" s="112">
        <v>4440</v>
      </c>
      <c r="F1330" s="112"/>
      <c r="G1330" s="54"/>
      <c r="H1330" s="54"/>
      <c r="I1330" s="54"/>
      <c r="J1330" s="54"/>
      <c r="K1330" s="294"/>
      <c r="L1330" s="294"/>
      <c r="M1330" s="88"/>
      <c r="N1330" s="45" t="s">
        <v>6764</v>
      </c>
    </row>
    <row r="1331" spans="1:14" ht="63.75" x14ac:dyDescent="0.25">
      <c r="A1331" s="294"/>
      <c r="B1331" s="279" t="s">
        <v>6274</v>
      </c>
      <c r="C1331" s="279"/>
      <c r="D1331" s="137" t="s">
        <v>7879</v>
      </c>
      <c r="E1331" s="112">
        <v>4440</v>
      </c>
      <c r="F1331" s="112"/>
      <c r="G1331" s="54"/>
      <c r="H1331" s="54"/>
      <c r="I1331" s="54"/>
      <c r="J1331" s="54"/>
      <c r="K1331" s="294"/>
      <c r="L1331" s="294"/>
      <c r="M1331" s="88"/>
      <c r="N1331" s="45" t="s">
        <v>6764</v>
      </c>
    </row>
    <row r="1332" spans="1:14" ht="63.75" x14ac:dyDescent="0.25">
      <c r="A1332" s="294"/>
      <c r="B1332" s="279" t="s">
        <v>6274</v>
      </c>
      <c r="C1332" s="279"/>
      <c r="D1332" s="137" t="s">
        <v>7879</v>
      </c>
      <c r="E1332" s="112">
        <v>4440</v>
      </c>
      <c r="F1332" s="112"/>
      <c r="G1332" s="54"/>
      <c r="H1332" s="54"/>
      <c r="I1332" s="54"/>
      <c r="J1332" s="54"/>
      <c r="K1332" s="294"/>
      <c r="L1332" s="294"/>
      <c r="M1332" s="88"/>
      <c r="N1332" s="45" t="s">
        <v>6764</v>
      </c>
    </row>
    <row r="1333" spans="1:14" ht="63.75" x14ac:dyDescent="0.25">
      <c r="A1333" s="294"/>
      <c r="B1333" s="279" t="s">
        <v>6274</v>
      </c>
      <c r="C1333" s="279"/>
      <c r="D1333" s="137" t="s">
        <v>7879</v>
      </c>
      <c r="E1333" s="112">
        <v>4440</v>
      </c>
      <c r="F1333" s="112"/>
      <c r="G1333" s="54"/>
      <c r="H1333" s="54"/>
      <c r="I1333" s="54"/>
      <c r="J1333" s="54"/>
      <c r="K1333" s="294"/>
      <c r="L1333" s="294"/>
      <c r="M1333" s="88"/>
      <c r="N1333" s="45" t="s">
        <v>6764</v>
      </c>
    </row>
    <row r="1334" spans="1:14" ht="63.75" x14ac:dyDescent="0.25">
      <c r="A1334" s="294"/>
      <c r="B1334" s="279" t="s">
        <v>6274</v>
      </c>
      <c r="C1334" s="279"/>
      <c r="D1334" s="137" t="s">
        <v>7879</v>
      </c>
      <c r="E1334" s="112">
        <v>4440</v>
      </c>
      <c r="F1334" s="112"/>
      <c r="G1334" s="54"/>
      <c r="H1334" s="54"/>
      <c r="I1334" s="54"/>
      <c r="J1334" s="54"/>
      <c r="K1334" s="294"/>
      <c r="L1334" s="294"/>
      <c r="M1334" s="88"/>
      <c r="N1334" s="45" t="s">
        <v>6764</v>
      </c>
    </row>
    <row r="1335" spans="1:14" ht="63.75" x14ac:dyDescent="0.25">
      <c r="A1335" s="294"/>
      <c r="B1335" s="279" t="s">
        <v>6274</v>
      </c>
      <c r="C1335" s="279"/>
      <c r="D1335" s="137" t="s">
        <v>7879</v>
      </c>
      <c r="E1335" s="112">
        <v>4440</v>
      </c>
      <c r="F1335" s="112"/>
      <c r="G1335" s="54"/>
      <c r="H1335" s="54"/>
      <c r="I1335" s="54"/>
      <c r="J1335" s="54"/>
      <c r="K1335" s="294"/>
      <c r="L1335" s="294"/>
      <c r="M1335" s="88"/>
      <c r="N1335" s="45" t="s">
        <v>6764</v>
      </c>
    </row>
    <row r="1336" spans="1:14" ht="63.75" x14ac:dyDescent="0.25">
      <c r="A1336" s="294"/>
      <c r="B1336" s="279" t="s">
        <v>6274</v>
      </c>
      <c r="C1336" s="279"/>
      <c r="D1336" s="137" t="s">
        <v>7879</v>
      </c>
      <c r="E1336" s="112">
        <v>4440</v>
      </c>
      <c r="F1336" s="112"/>
      <c r="G1336" s="54"/>
      <c r="H1336" s="54"/>
      <c r="I1336" s="54"/>
      <c r="J1336" s="54"/>
      <c r="K1336" s="294"/>
      <c r="L1336" s="294"/>
      <c r="M1336" s="88"/>
      <c r="N1336" s="45" t="s">
        <v>6764</v>
      </c>
    </row>
    <row r="1337" spans="1:14" ht="63.75" x14ac:dyDescent="0.25">
      <c r="A1337" s="294"/>
      <c r="B1337" s="279" t="s">
        <v>6274</v>
      </c>
      <c r="C1337" s="279"/>
      <c r="D1337" s="137" t="s">
        <v>7879</v>
      </c>
      <c r="E1337" s="112">
        <v>4440</v>
      </c>
      <c r="F1337" s="112"/>
      <c r="G1337" s="54"/>
      <c r="H1337" s="54"/>
      <c r="I1337" s="54"/>
      <c r="J1337" s="54"/>
      <c r="K1337" s="294"/>
      <c r="L1337" s="294"/>
      <c r="M1337" s="88"/>
      <c r="N1337" s="45" t="s">
        <v>6764</v>
      </c>
    </row>
    <row r="1338" spans="1:14" ht="63.75" x14ac:dyDescent="0.25">
      <c r="A1338" s="294"/>
      <c r="B1338" s="279" t="s">
        <v>6275</v>
      </c>
      <c r="C1338" s="279"/>
      <c r="D1338" s="137" t="s">
        <v>7879</v>
      </c>
      <c r="E1338" s="112">
        <v>18000</v>
      </c>
      <c r="F1338" s="112"/>
      <c r="G1338" s="54"/>
      <c r="H1338" s="54"/>
      <c r="I1338" s="54"/>
      <c r="J1338" s="54"/>
      <c r="K1338" s="294"/>
      <c r="L1338" s="294"/>
      <c r="M1338" s="88"/>
      <c r="N1338" s="45" t="s">
        <v>6764</v>
      </c>
    </row>
    <row r="1339" spans="1:14" ht="63.75" x14ac:dyDescent="0.25">
      <c r="A1339" s="294"/>
      <c r="B1339" s="279" t="s">
        <v>6276</v>
      </c>
      <c r="C1339" s="279"/>
      <c r="D1339" s="137" t="s">
        <v>7879</v>
      </c>
      <c r="E1339" s="112">
        <v>29889.64</v>
      </c>
      <c r="F1339" s="112"/>
      <c r="G1339" s="54"/>
      <c r="H1339" s="54"/>
      <c r="I1339" s="54"/>
      <c r="J1339" s="54"/>
      <c r="K1339" s="294"/>
      <c r="L1339" s="294"/>
      <c r="M1339" s="88"/>
      <c r="N1339" s="45" t="s">
        <v>6764</v>
      </c>
    </row>
    <row r="1340" spans="1:14" ht="63.75" x14ac:dyDescent="0.25">
      <c r="A1340" s="294"/>
      <c r="B1340" s="279" t="s">
        <v>6277</v>
      </c>
      <c r="C1340" s="279"/>
      <c r="D1340" s="137" t="s">
        <v>7879</v>
      </c>
      <c r="E1340" s="112">
        <v>4323.76</v>
      </c>
      <c r="F1340" s="112"/>
      <c r="G1340" s="54"/>
      <c r="H1340" s="54"/>
      <c r="I1340" s="54"/>
      <c r="J1340" s="54"/>
      <c r="K1340" s="294"/>
      <c r="L1340" s="294"/>
      <c r="M1340" s="88"/>
      <c r="N1340" s="45" t="s">
        <v>6764</v>
      </c>
    </row>
    <row r="1341" spans="1:14" ht="63.75" x14ac:dyDescent="0.25">
      <c r="A1341" s="294"/>
      <c r="B1341" s="279" t="s">
        <v>6278</v>
      </c>
      <c r="C1341" s="279"/>
      <c r="D1341" s="137" t="s">
        <v>7879</v>
      </c>
      <c r="E1341" s="112">
        <v>30939.17</v>
      </c>
      <c r="F1341" s="112"/>
      <c r="G1341" s="54"/>
      <c r="H1341" s="54"/>
      <c r="I1341" s="54"/>
      <c r="J1341" s="54"/>
      <c r="K1341" s="294"/>
      <c r="L1341" s="294"/>
      <c r="M1341" s="88"/>
      <c r="N1341" s="45" t="s">
        <v>6764</v>
      </c>
    </row>
    <row r="1342" spans="1:14" ht="63.75" x14ac:dyDescent="0.25">
      <c r="A1342" s="294"/>
      <c r="B1342" s="279" t="s">
        <v>6279</v>
      </c>
      <c r="C1342" s="279"/>
      <c r="D1342" s="137" t="s">
        <v>7879</v>
      </c>
      <c r="E1342" s="112">
        <v>50000</v>
      </c>
      <c r="F1342" s="112"/>
      <c r="G1342" s="54"/>
      <c r="H1342" s="54"/>
      <c r="I1342" s="54"/>
      <c r="J1342" s="54"/>
      <c r="K1342" s="294"/>
      <c r="L1342" s="294"/>
      <c r="M1342" s="88"/>
      <c r="N1342" s="45" t="s">
        <v>6764</v>
      </c>
    </row>
    <row r="1343" spans="1:14" ht="63.75" x14ac:dyDescent="0.25">
      <c r="A1343" s="294"/>
      <c r="B1343" s="279" t="s">
        <v>6280</v>
      </c>
      <c r="C1343" s="279"/>
      <c r="D1343" s="137" t="s">
        <v>7879</v>
      </c>
      <c r="E1343" s="112">
        <v>34410</v>
      </c>
      <c r="F1343" s="112"/>
      <c r="G1343" s="54"/>
      <c r="H1343" s="54"/>
      <c r="I1343" s="54"/>
      <c r="J1343" s="54"/>
      <c r="K1343" s="294"/>
      <c r="L1343" s="294"/>
      <c r="M1343" s="88"/>
      <c r="N1343" s="45" t="s">
        <v>6764</v>
      </c>
    </row>
    <row r="1344" spans="1:14" ht="63.75" x14ac:dyDescent="0.25">
      <c r="A1344" s="294"/>
      <c r="B1344" s="279" t="s">
        <v>6281</v>
      </c>
      <c r="C1344" s="279"/>
      <c r="D1344" s="137" t="s">
        <v>7879</v>
      </c>
      <c r="E1344" s="112">
        <v>19583</v>
      </c>
      <c r="F1344" s="112"/>
      <c r="G1344" s="54"/>
      <c r="H1344" s="54"/>
      <c r="I1344" s="54"/>
      <c r="J1344" s="54"/>
      <c r="K1344" s="294"/>
      <c r="L1344" s="294"/>
      <c r="M1344" s="88"/>
      <c r="N1344" s="45" t="s">
        <v>6764</v>
      </c>
    </row>
    <row r="1345" spans="1:14" ht="63.75" x14ac:dyDescent="0.25">
      <c r="A1345" s="294"/>
      <c r="B1345" s="279" t="s">
        <v>6282</v>
      </c>
      <c r="C1345" s="279"/>
      <c r="D1345" s="137" t="s">
        <v>7879</v>
      </c>
      <c r="E1345" s="112">
        <v>16385</v>
      </c>
      <c r="F1345" s="112"/>
      <c r="G1345" s="54"/>
      <c r="H1345" s="54"/>
      <c r="I1345" s="54"/>
      <c r="J1345" s="54"/>
      <c r="K1345" s="294"/>
      <c r="L1345" s="294"/>
      <c r="M1345" s="88"/>
      <c r="N1345" s="45" t="s">
        <v>6764</v>
      </c>
    </row>
    <row r="1346" spans="1:14" ht="63.75" x14ac:dyDescent="0.25">
      <c r="A1346" s="294"/>
      <c r="B1346" s="279" t="s">
        <v>6283</v>
      </c>
      <c r="C1346" s="279"/>
      <c r="D1346" s="137" t="s">
        <v>7879</v>
      </c>
      <c r="E1346" s="112">
        <v>10650</v>
      </c>
      <c r="F1346" s="112"/>
      <c r="G1346" s="54"/>
      <c r="H1346" s="54"/>
      <c r="I1346" s="54"/>
      <c r="J1346" s="54"/>
      <c r="K1346" s="294"/>
      <c r="L1346" s="294"/>
      <c r="M1346" s="88"/>
      <c r="N1346" s="45" t="s">
        <v>6764</v>
      </c>
    </row>
    <row r="1347" spans="1:14" ht="63.75" x14ac:dyDescent="0.25">
      <c r="A1347" s="294"/>
      <c r="B1347" s="279" t="s">
        <v>6284</v>
      </c>
      <c r="C1347" s="279"/>
      <c r="D1347" s="137" t="s">
        <v>7879</v>
      </c>
      <c r="E1347" s="112">
        <v>21500</v>
      </c>
      <c r="F1347" s="112"/>
      <c r="G1347" s="54"/>
      <c r="H1347" s="54"/>
      <c r="I1347" s="54"/>
      <c r="J1347" s="54"/>
      <c r="K1347" s="294"/>
      <c r="L1347" s="294"/>
      <c r="M1347" s="88"/>
      <c r="N1347" s="45" t="s">
        <v>6764</v>
      </c>
    </row>
    <row r="1348" spans="1:14" ht="63.75" x14ac:dyDescent="0.25">
      <c r="A1348" s="294"/>
      <c r="B1348" s="279" t="s">
        <v>6285</v>
      </c>
      <c r="C1348" s="279"/>
      <c r="D1348" s="137" t="s">
        <v>7879</v>
      </c>
      <c r="E1348" s="112">
        <v>49290</v>
      </c>
      <c r="F1348" s="112"/>
      <c r="G1348" s="54"/>
      <c r="H1348" s="54"/>
      <c r="I1348" s="54"/>
      <c r="J1348" s="54"/>
      <c r="K1348" s="294"/>
      <c r="L1348" s="294"/>
      <c r="M1348" s="88"/>
      <c r="N1348" s="45" t="s">
        <v>6764</v>
      </c>
    </row>
    <row r="1349" spans="1:14" ht="63.75" x14ac:dyDescent="0.25">
      <c r="A1349" s="294"/>
      <c r="B1349" s="279" t="s">
        <v>6286</v>
      </c>
      <c r="C1349" s="279"/>
      <c r="D1349" s="137" t="s">
        <v>7879</v>
      </c>
      <c r="E1349" s="112">
        <v>6125</v>
      </c>
      <c r="F1349" s="112"/>
      <c r="G1349" s="54"/>
      <c r="H1349" s="54"/>
      <c r="I1349" s="54"/>
      <c r="J1349" s="54"/>
      <c r="K1349" s="294"/>
      <c r="L1349" s="294"/>
      <c r="M1349" s="88"/>
      <c r="N1349" s="45" t="s">
        <v>6764</v>
      </c>
    </row>
    <row r="1350" spans="1:14" ht="63.75" x14ac:dyDescent="0.25">
      <c r="A1350" s="294"/>
      <c r="B1350" s="279" t="s">
        <v>6287</v>
      </c>
      <c r="C1350" s="279"/>
      <c r="D1350" s="137" t="s">
        <v>7879</v>
      </c>
      <c r="E1350" s="112">
        <v>14953</v>
      </c>
      <c r="F1350" s="112"/>
      <c r="G1350" s="54"/>
      <c r="H1350" s="54"/>
      <c r="I1350" s="54"/>
      <c r="J1350" s="54"/>
      <c r="K1350" s="294"/>
      <c r="L1350" s="294"/>
      <c r="M1350" s="88"/>
      <c r="N1350" s="45" t="s">
        <v>6764</v>
      </c>
    </row>
    <row r="1351" spans="1:14" ht="63.75" x14ac:dyDescent="0.25">
      <c r="A1351" s="294"/>
      <c r="B1351" s="279" t="s">
        <v>6288</v>
      </c>
      <c r="C1351" s="279"/>
      <c r="D1351" s="137" t="s">
        <v>7879</v>
      </c>
      <c r="E1351" s="112">
        <v>6100</v>
      </c>
      <c r="F1351" s="112"/>
      <c r="G1351" s="54"/>
      <c r="H1351" s="54"/>
      <c r="I1351" s="54"/>
      <c r="J1351" s="54"/>
      <c r="K1351" s="294"/>
      <c r="L1351" s="294"/>
      <c r="M1351" s="88"/>
      <c r="N1351" s="45" t="s">
        <v>6764</v>
      </c>
    </row>
    <row r="1352" spans="1:14" ht="63.75" x14ac:dyDescent="0.25">
      <c r="A1352" s="294"/>
      <c r="B1352" s="279" t="s">
        <v>6289</v>
      </c>
      <c r="C1352" s="279"/>
      <c r="D1352" s="137" t="s">
        <v>7879</v>
      </c>
      <c r="E1352" s="112">
        <v>7150</v>
      </c>
      <c r="F1352" s="112"/>
      <c r="G1352" s="54"/>
      <c r="H1352" s="54"/>
      <c r="I1352" s="54"/>
      <c r="J1352" s="54"/>
      <c r="K1352" s="294"/>
      <c r="L1352" s="294"/>
      <c r="M1352" s="88"/>
      <c r="N1352" s="45" t="s">
        <v>6764</v>
      </c>
    </row>
    <row r="1353" spans="1:14" ht="63.75" x14ac:dyDescent="0.25">
      <c r="A1353" s="294"/>
      <c r="B1353" s="279" t="s">
        <v>6290</v>
      </c>
      <c r="C1353" s="279"/>
      <c r="D1353" s="137" t="s">
        <v>7879</v>
      </c>
      <c r="E1353" s="112">
        <v>14500</v>
      </c>
      <c r="F1353" s="112"/>
      <c r="G1353" s="54"/>
      <c r="H1353" s="54"/>
      <c r="I1353" s="54"/>
      <c r="J1353" s="54"/>
      <c r="K1353" s="294"/>
      <c r="L1353" s="294"/>
      <c r="M1353" s="88"/>
      <c r="N1353" s="45" t="s">
        <v>6764</v>
      </c>
    </row>
    <row r="1354" spans="1:14" ht="63.75" x14ac:dyDescent="0.25">
      <c r="A1354" s="294"/>
      <c r="B1354" s="279" t="s">
        <v>6291</v>
      </c>
      <c r="C1354" s="279"/>
      <c r="D1354" s="137" t="s">
        <v>7879</v>
      </c>
      <c r="E1354" s="112">
        <v>19000</v>
      </c>
      <c r="F1354" s="112"/>
      <c r="G1354" s="54"/>
      <c r="H1354" s="54"/>
      <c r="I1354" s="54"/>
      <c r="J1354" s="54"/>
      <c r="K1354" s="294"/>
      <c r="L1354" s="294"/>
      <c r="M1354" s="88"/>
      <c r="N1354" s="45" t="s">
        <v>6764</v>
      </c>
    </row>
    <row r="1355" spans="1:14" ht="63.75" x14ac:dyDescent="0.25">
      <c r="A1355" s="294"/>
      <c r="B1355" s="279" t="s">
        <v>6291</v>
      </c>
      <c r="C1355" s="279"/>
      <c r="D1355" s="137" t="s">
        <v>7879</v>
      </c>
      <c r="E1355" s="112">
        <v>9500</v>
      </c>
      <c r="F1355" s="112"/>
      <c r="G1355" s="54"/>
      <c r="H1355" s="54"/>
      <c r="I1355" s="54"/>
      <c r="J1355" s="54"/>
      <c r="K1355" s="294"/>
      <c r="L1355" s="294"/>
      <c r="M1355" s="88"/>
      <c r="N1355" s="45" t="s">
        <v>6764</v>
      </c>
    </row>
    <row r="1356" spans="1:14" ht="63.75" x14ac:dyDescent="0.25">
      <c r="A1356" s="294"/>
      <c r="B1356" s="279" t="s">
        <v>6292</v>
      </c>
      <c r="C1356" s="279"/>
      <c r="D1356" s="137" t="s">
        <v>7879</v>
      </c>
      <c r="E1356" s="112">
        <v>53700</v>
      </c>
      <c r="F1356" s="112"/>
      <c r="G1356" s="54"/>
      <c r="H1356" s="54"/>
      <c r="I1356" s="54"/>
      <c r="J1356" s="54"/>
      <c r="K1356" s="294"/>
      <c r="L1356" s="294"/>
      <c r="M1356" s="88"/>
      <c r="N1356" s="45" t="s">
        <v>6764</v>
      </c>
    </row>
    <row r="1357" spans="1:14" ht="63.75" x14ac:dyDescent="0.25">
      <c r="A1357" s="294"/>
      <c r="B1357" s="279" t="s">
        <v>6293</v>
      </c>
      <c r="C1357" s="279"/>
      <c r="D1357" s="137" t="s">
        <v>7879</v>
      </c>
      <c r="E1357" s="112">
        <v>35718</v>
      </c>
      <c r="F1357" s="112"/>
      <c r="G1357" s="54"/>
      <c r="H1357" s="54"/>
      <c r="I1357" s="54"/>
      <c r="J1357" s="54"/>
      <c r="K1357" s="294"/>
      <c r="L1357" s="294"/>
      <c r="M1357" s="88"/>
      <c r="N1357" s="45" t="s">
        <v>6764</v>
      </c>
    </row>
    <row r="1358" spans="1:14" ht="63.75" x14ac:dyDescent="0.25">
      <c r="A1358" s="294"/>
      <c r="B1358" s="279" t="s">
        <v>6294</v>
      </c>
      <c r="C1358" s="279"/>
      <c r="D1358" s="137" t="s">
        <v>7879</v>
      </c>
      <c r="E1358" s="112">
        <v>35640</v>
      </c>
      <c r="F1358" s="112"/>
      <c r="G1358" s="54"/>
      <c r="H1358" s="54"/>
      <c r="I1358" s="54"/>
      <c r="J1358" s="54"/>
      <c r="K1358" s="294"/>
      <c r="L1358" s="294"/>
      <c r="M1358" s="88"/>
      <c r="N1358" s="45" t="s">
        <v>6764</v>
      </c>
    </row>
    <row r="1359" spans="1:14" ht="63.75" x14ac:dyDescent="0.25">
      <c r="A1359" s="294"/>
      <c r="B1359" s="279" t="s">
        <v>6295</v>
      </c>
      <c r="C1359" s="279"/>
      <c r="D1359" s="137" t="s">
        <v>7879</v>
      </c>
      <c r="E1359" s="112">
        <v>28550</v>
      </c>
      <c r="F1359" s="112"/>
      <c r="G1359" s="54"/>
      <c r="H1359" s="54"/>
      <c r="I1359" s="54"/>
      <c r="J1359" s="54"/>
      <c r="K1359" s="294"/>
      <c r="L1359" s="294"/>
      <c r="M1359" s="88"/>
      <c r="N1359" s="45" t="s">
        <v>6764</v>
      </c>
    </row>
    <row r="1360" spans="1:14" ht="63.75" x14ac:dyDescent="0.25">
      <c r="A1360" s="294"/>
      <c r="B1360" s="279" t="s">
        <v>6296</v>
      </c>
      <c r="C1360" s="279"/>
      <c r="D1360" s="137" t="s">
        <v>7879</v>
      </c>
      <c r="E1360" s="112">
        <v>28500</v>
      </c>
      <c r="F1360" s="112"/>
      <c r="G1360" s="54"/>
      <c r="H1360" s="54"/>
      <c r="I1360" s="54"/>
      <c r="J1360" s="54"/>
      <c r="K1360" s="294"/>
      <c r="L1360" s="294"/>
      <c r="M1360" s="88"/>
      <c r="N1360" s="45" t="s">
        <v>6764</v>
      </c>
    </row>
    <row r="1361" spans="1:14" ht="63.75" x14ac:dyDescent="0.25">
      <c r="A1361" s="294"/>
      <c r="B1361" s="279" t="s">
        <v>6297</v>
      </c>
      <c r="C1361" s="279"/>
      <c r="D1361" s="137" t="s">
        <v>7879</v>
      </c>
      <c r="E1361" s="112">
        <v>32500</v>
      </c>
      <c r="F1361" s="112"/>
      <c r="G1361" s="54"/>
      <c r="H1361" s="54"/>
      <c r="I1361" s="54"/>
      <c r="J1361" s="54"/>
      <c r="K1361" s="294"/>
      <c r="L1361" s="294"/>
      <c r="M1361" s="88"/>
      <c r="N1361" s="45" t="s">
        <v>6764</v>
      </c>
    </row>
    <row r="1362" spans="1:14" ht="63.75" x14ac:dyDescent="0.25">
      <c r="A1362" s="294"/>
      <c r="B1362" s="279" t="s">
        <v>6297</v>
      </c>
      <c r="C1362" s="279"/>
      <c r="D1362" s="137" t="s">
        <v>7879</v>
      </c>
      <c r="E1362" s="112">
        <v>32500</v>
      </c>
      <c r="F1362" s="112"/>
      <c r="G1362" s="54"/>
      <c r="H1362" s="54"/>
      <c r="I1362" s="54"/>
      <c r="J1362" s="54"/>
      <c r="K1362" s="294"/>
      <c r="L1362" s="294"/>
      <c r="M1362" s="88"/>
      <c r="N1362" s="45" t="s">
        <v>6764</v>
      </c>
    </row>
    <row r="1363" spans="1:14" ht="63.75" x14ac:dyDescent="0.25">
      <c r="A1363" s="294"/>
      <c r="B1363" s="279" t="s">
        <v>6298</v>
      </c>
      <c r="C1363" s="279"/>
      <c r="D1363" s="137" t="s">
        <v>7879</v>
      </c>
      <c r="E1363" s="112">
        <v>26000</v>
      </c>
      <c r="F1363" s="112"/>
      <c r="G1363" s="54"/>
      <c r="H1363" s="54"/>
      <c r="I1363" s="54"/>
      <c r="J1363" s="54"/>
      <c r="K1363" s="294"/>
      <c r="L1363" s="294"/>
      <c r="M1363" s="88"/>
      <c r="N1363" s="45" t="s">
        <v>6764</v>
      </c>
    </row>
    <row r="1364" spans="1:14" ht="63.75" x14ac:dyDescent="0.25">
      <c r="A1364" s="294"/>
      <c r="B1364" s="279" t="s">
        <v>6299</v>
      </c>
      <c r="C1364" s="279"/>
      <c r="D1364" s="137" t="s">
        <v>7879</v>
      </c>
      <c r="E1364" s="112">
        <v>295000</v>
      </c>
      <c r="F1364" s="112"/>
      <c r="G1364" s="54"/>
      <c r="H1364" s="54"/>
      <c r="I1364" s="54"/>
      <c r="J1364" s="54"/>
      <c r="K1364" s="294"/>
      <c r="L1364" s="294"/>
      <c r="M1364" s="88"/>
      <c r="N1364" s="45" t="s">
        <v>6764</v>
      </c>
    </row>
    <row r="1365" spans="1:14" ht="63.75" x14ac:dyDescent="0.25">
      <c r="A1365" s="294"/>
      <c r="B1365" s="279" t="s">
        <v>6300</v>
      </c>
      <c r="C1365" s="279"/>
      <c r="D1365" s="137" t="s">
        <v>7879</v>
      </c>
      <c r="E1365" s="112">
        <v>27000</v>
      </c>
      <c r="F1365" s="112"/>
      <c r="G1365" s="54"/>
      <c r="H1365" s="54"/>
      <c r="I1365" s="54"/>
      <c r="J1365" s="54"/>
      <c r="K1365" s="294"/>
      <c r="L1365" s="294"/>
      <c r="M1365" s="88"/>
      <c r="N1365" s="45" t="s">
        <v>6764</v>
      </c>
    </row>
    <row r="1366" spans="1:14" ht="63.75" x14ac:dyDescent="0.25">
      <c r="A1366" s="294"/>
      <c r="B1366" s="279" t="s">
        <v>6301</v>
      </c>
      <c r="C1366" s="279"/>
      <c r="D1366" s="137" t="s">
        <v>7879</v>
      </c>
      <c r="E1366" s="112">
        <v>297300</v>
      </c>
      <c r="F1366" s="112"/>
      <c r="G1366" s="54"/>
      <c r="H1366" s="54"/>
      <c r="I1366" s="54"/>
      <c r="J1366" s="54"/>
      <c r="K1366" s="294"/>
      <c r="L1366" s="294"/>
      <c r="M1366" s="88"/>
      <c r="N1366" s="45" t="s">
        <v>6764</v>
      </c>
    </row>
    <row r="1367" spans="1:14" ht="63.75" x14ac:dyDescent="0.25">
      <c r="A1367" s="294"/>
      <c r="B1367" s="279" t="s">
        <v>6302</v>
      </c>
      <c r="C1367" s="279"/>
      <c r="D1367" s="137" t="s">
        <v>7879</v>
      </c>
      <c r="E1367" s="112">
        <v>40000</v>
      </c>
      <c r="F1367" s="112"/>
      <c r="G1367" s="54"/>
      <c r="H1367" s="54"/>
      <c r="I1367" s="54"/>
      <c r="J1367" s="54"/>
      <c r="K1367" s="294"/>
      <c r="L1367" s="294"/>
      <c r="M1367" s="88"/>
      <c r="N1367" s="45" t="s">
        <v>6764</v>
      </c>
    </row>
    <row r="1368" spans="1:14" ht="63.75" x14ac:dyDescent="0.25">
      <c r="A1368" s="294"/>
      <c r="B1368" s="279" t="s">
        <v>6303</v>
      </c>
      <c r="C1368" s="279"/>
      <c r="D1368" s="137" t="s">
        <v>7879</v>
      </c>
      <c r="E1368" s="112">
        <v>4400</v>
      </c>
      <c r="F1368" s="112"/>
      <c r="G1368" s="54"/>
      <c r="H1368" s="54"/>
      <c r="I1368" s="54"/>
      <c r="J1368" s="54"/>
      <c r="K1368" s="294"/>
      <c r="L1368" s="294"/>
      <c r="M1368" s="88"/>
      <c r="N1368" s="45" t="s">
        <v>6764</v>
      </c>
    </row>
    <row r="1369" spans="1:14" ht="63.75" x14ac:dyDescent="0.25">
      <c r="A1369" s="294"/>
      <c r="B1369" s="279" t="s">
        <v>6304</v>
      </c>
      <c r="C1369" s="279"/>
      <c r="D1369" s="137" t="s">
        <v>7879</v>
      </c>
      <c r="E1369" s="112">
        <v>5400</v>
      </c>
      <c r="F1369" s="112"/>
      <c r="G1369" s="54"/>
      <c r="H1369" s="54"/>
      <c r="I1369" s="54"/>
      <c r="J1369" s="54"/>
      <c r="K1369" s="294"/>
      <c r="L1369" s="294"/>
      <c r="M1369" s="88"/>
      <c r="N1369" s="45" t="s">
        <v>6764</v>
      </c>
    </row>
    <row r="1370" spans="1:14" ht="63.75" x14ac:dyDescent="0.25">
      <c r="A1370" s="294"/>
      <c r="B1370" s="279" t="s">
        <v>6305</v>
      </c>
      <c r="C1370" s="279"/>
      <c r="D1370" s="137" t="s">
        <v>7879</v>
      </c>
      <c r="E1370" s="112">
        <v>11300</v>
      </c>
      <c r="F1370" s="112"/>
      <c r="G1370" s="54"/>
      <c r="H1370" s="54"/>
      <c r="I1370" s="54"/>
      <c r="J1370" s="54"/>
      <c r="K1370" s="294"/>
      <c r="L1370" s="294"/>
      <c r="M1370" s="88"/>
      <c r="N1370" s="45" t="s">
        <v>6764</v>
      </c>
    </row>
    <row r="1371" spans="1:14" ht="63.75" x14ac:dyDescent="0.25">
      <c r="A1371" s="294"/>
      <c r="B1371" s="279" t="s">
        <v>6306</v>
      </c>
      <c r="C1371" s="279"/>
      <c r="D1371" s="137" t="s">
        <v>7879</v>
      </c>
      <c r="E1371" s="112">
        <v>30000</v>
      </c>
      <c r="F1371" s="112"/>
      <c r="G1371" s="54"/>
      <c r="H1371" s="54"/>
      <c r="I1371" s="54"/>
      <c r="J1371" s="54"/>
      <c r="K1371" s="294"/>
      <c r="L1371" s="294"/>
      <c r="M1371" s="88"/>
      <c r="N1371" s="45" t="s">
        <v>6764</v>
      </c>
    </row>
    <row r="1372" spans="1:14" ht="63.75" x14ac:dyDescent="0.25">
      <c r="A1372" s="294"/>
      <c r="B1372" s="279" t="s">
        <v>6307</v>
      </c>
      <c r="C1372" s="279"/>
      <c r="D1372" s="137" t="s">
        <v>7879</v>
      </c>
      <c r="E1372" s="112">
        <v>3200</v>
      </c>
      <c r="F1372" s="112"/>
      <c r="G1372" s="54"/>
      <c r="H1372" s="54"/>
      <c r="I1372" s="54"/>
      <c r="J1372" s="54"/>
      <c r="K1372" s="294"/>
      <c r="L1372" s="294"/>
      <c r="M1372" s="88"/>
      <c r="N1372" s="45" t="s">
        <v>6764</v>
      </c>
    </row>
    <row r="1373" spans="1:14" ht="63.75" x14ac:dyDescent="0.25">
      <c r="A1373" s="294"/>
      <c r="B1373" s="279" t="s">
        <v>6307</v>
      </c>
      <c r="C1373" s="279"/>
      <c r="D1373" s="137" t="s">
        <v>7879</v>
      </c>
      <c r="E1373" s="112">
        <v>3200</v>
      </c>
      <c r="F1373" s="112"/>
      <c r="G1373" s="54"/>
      <c r="H1373" s="54"/>
      <c r="I1373" s="54"/>
      <c r="J1373" s="54"/>
      <c r="K1373" s="294"/>
      <c r="L1373" s="294"/>
      <c r="M1373" s="88"/>
      <c r="N1373" s="45" t="s">
        <v>6764</v>
      </c>
    </row>
    <row r="1374" spans="1:14" ht="63.75" x14ac:dyDescent="0.25">
      <c r="A1374" s="294"/>
      <c r="B1374" s="279" t="s">
        <v>6307</v>
      </c>
      <c r="C1374" s="279"/>
      <c r="D1374" s="137" t="s">
        <v>7879</v>
      </c>
      <c r="E1374" s="112">
        <v>3200</v>
      </c>
      <c r="F1374" s="112"/>
      <c r="G1374" s="54"/>
      <c r="H1374" s="54"/>
      <c r="I1374" s="54"/>
      <c r="J1374" s="54"/>
      <c r="K1374" s="294"/>
      <c r="L1374" s="294"/>
      <c r="M1374" s="88"/>
      <c r="N1374" s="45" t="s">
        <v>6764</v>
      </c>
    </row>
    <row r="1375" spans="1:14" ht="63.75" x14ac:dyDescent="0.25">
      <c r="A1375" s="294"/>
      <c r="B1375" s="279" t="s">
        <v>6307</v>
      </c>
      <c r="C1375" s="279"/>
      <c r="D1375" s="137" t="s">
        <v>7879</v>
      </c>
      <c r="E1375" s="112">
        <v>3200</v>
      </c>
      <c r="F1375" s="112"/>
      <c r="G1375" s="54"/>
      <c r="H1375" s="54"/>
      <c r="I1375" s="54"/>
      <c r="J1375" s="54"/>
      <c r="K1375" s="294"/>
      <c r="L1375" s="294"/>
      <c r="M1375" s="88"/>
      <c r="N1375" s="45" t="s">
        <v>6764</v>
      </c>
    </row>
    <row r="1376" spans="1:14" ht="63.75" x14ac:dyDescent="0.25">
      <c r="A1376" s="294"/>
      <c r="B1376" s="279" t="s">
        <v>6307</v>
      </c>
      <c r="C1376" s="279"/>
      <c r="D1376" s="137" t="s">
        <v>7879</v>
      </c>
      <c r="E1376" s="112">
        <v>3200</v>
      </c>
      <c r="F1376" s="112"/>
      <c r="G1376" s="54"/>
      <c r="H1376" s="54"/>
      <c r="I1376" s="54"/>
      <c r="J1376" s="54"/>
      <c r="K1376" s="294"/>
      <c r="L1376" s="294"/>
      <c r="M1376" s="88"/>
      <c r="N1376" s="45" t="s">
        <v>6764</v>
      </c>
    </row>
    <row r="1377" spans="1:14" ht="63.75" x14ac:dyDescent="0.25">
      <c r="A1377" s="294"/>
      <c r="B1377" s="279" t="s">
        <v>6307</v>
      </c>
      <c r="C1377" s="279"/>
      <c r="D1377" s="137" t="s">
        <v>7879</v>
      </c>
      <c r="E1377" s="112">
        <v>3200</v>
      </c>
      <c r="F1377" s="112"/>
      <c r="G1377" s="54"/>
      <c r="H1377" s="54"/>
      <c r="I1377" s="54"/>
      <c r="J1377" s="54"/>
      <c r="K1377" s="294"/>
      <c r="L1377" s="294"/>
      <c r="M1377" s="88"/>
      <c r="N1377" s="45" t="s">
        <v>6764</v>
      </c>
    </row>
    <row r="1378" spans="1:14" ht="63.75" x14ac:dyDescent="0.25">
      <c r="A1378" s="294"/>
      <c r="B1378" s="279" t="s">
        <v>6307</v>
      </c>
      <c r="C1378" s="279"/>
      <c r="D1378" s="137" t="s">
        <v>7879</v>
      </c>
      <c r="E1378" s="112">
        <v>3200</v>
      </c>
      <c r="F1378" s="112"/>
      <c r="G1378" s="54"/>
      <c r="H1378" s="54"/>
      <c r="I1378" s="54"/>
      <c r="J1378" s="54"/>
      <c r="K1378" s="294"/>
      <c r="L1378" s="294"/>
      <c r="M1378" s="88"/>
      <c r="N1378" s="45" t="s">
        <v>6764</v>
      </c>
    </row>
    <row r="1379" spans="1:14" ht="63.75" x14ac:dyDescent="0.25">
      <c r="A1379" s="294"/>
      <c r="B1379" s="279" t="s">
        <v>6307</v>
      </c>
      <c r="C1379" s="279"/>
      <c r="D1379" s="137" t="s">
        <v>7879</v>
      </c>
      <c r="E1379" s="112">
        <v>3200</v>
      </c>
      <c r="F1379" s="112"/>
      <c r="G1379" s="54"/>
      <c r="H1379" s="54"/>
      <c r="I1379" s="54"/>
      <c r="J1379" s="54"/>
      <c r="K1379" s="294"/>
      <c r="L1379" s="294"/>
      <c r="M1379" s="88"/>
      <c r="N1379" s="45" t="s">
        <v>6764</v>
      </c>
    </row>
    <row r="1380" spans="1:14" ht="63.75" x14ac:dyDescent="0.25">
      <c r="A1380" s="294"/>
      <c r="B1380" s="279" t="s">
        <v>6307</v>
      </c>
      <c r="C1380" s="279"/>
      <c r="D1380" s="137" t="s">
        <v>7879</v>
      </c>
      <c r="E1380" s="112">
        <v>3200</v>
      </c>
      <c r="F1380" s="112"/>
      <c r="G1380" s="54"/>
      <c r="H1380" s="54"/>
      <c r="I1380" s="54"/>
      <c r="J1380" s="54"/>
      <c r="K1380" s="294"/>
      <c r="L1380" s="294"/>
      <c r="M1380" s="88"/>
      <c r="N1380" s="45" t="s">
        <v>6764</v>
      </c>
    </row>
    <row r="1381" spans="1:14" ht="63.75" x14ac:dyDescent="0.25">
      <c r="A1381" s="294"/>
      <c r="B1381" s="279" t="s">
        <v>6307</v>
      </c>
      <c r="C1381" s="279"/>
      <c r="D1381" s="137" t="s">
        <v>7879</v>
      </c>
      <c r="E1381" s="112">
        <v>3200</v>
      </c>
      <c r="F1381" s="112"/>
      <c r="G1381" s="54"/>
      <c r="H1381" s="54"/>
      <c r="I1381" s="54"/>
      <c r="J1381" s="54"/>
      <c r="K1381" s="294"/>
      <c r="L1381" s="294"/>
      <c r="M1381" s="88"/>
      <c r="N1381" s="45" t="s">
        <v>6764</v>
      </c>
    </row>
    <row r="1382" spans="1:14" ht="63.75" x14ac:dyDescent="0.25">
      <c r="A1382" s="294"/>
      <c r="B1382" s="279" t="s">
        <v>6307</v>
      </c>
      <c r="C1382" s="279"/>
      <c r="D1382" s="137" t="s">
        <v>7879</v>
      </c>
      <c r="E1382" s="112">
        <v>3200</v>
      </c>
      <c r="F1382" s="112"/>
      <c r="G1382" s="54"/>
      <c r="H1382" s="54"/>
      <c r="I1382" s="54"/>
      <c r="J1382" s="54"/>
      <c r="K1382" s="294"/>
      <c r="L1382" s="294"/>
      <c r="M1382" s="88"/>
      <c r="N1382" s="45" t="s">
        <v>6764</v>
      </c>
    </row>
    <row r="1383" spans="1:14" ht="63.75" x14ac:dyDescent="0.25">
      <c r="A1383" s="294"/>
      <c r="B1383" s="279" t="s">
        <v>6307</v>
      </c>
      <c r="C1383" s="279"/>
      <c r="D1383" s="137" t="s">
        <v>7879</v>
      </c>
      <c r="E1383" s="112">
        <v>3200</v>
      </c>
      <c r="F1383" s="112"/>
      <c r="G1383" s="54"/>
      <c r="H1383" s="54"/>
      <c r="I1383" s="54"/>
      <c r="J1383" s="54"/>
      <c r="K1383" s="294"/>
      <c r="L1383" s="294"/>
      <c r="M1383" s="88"/>
      <c r="N1383" s="45" t="s">
        <v>6764</v>
      </c>
    </row>
    <row r="1384" spans="1:14" ht="63.75" x14ac:dyDescent="0.25">
      <c r="A1384" s="294"/>
      <c r="B1384" s="279" t="s">
        <v>6307</v>
      </c>
      <c r="C1384" s="279"/>
      <c r="D1384" s="137" t="s">
        <v>7879</v>
      </c>
      <c r="E1384" s="112">
        <v>3200</v>
      </c>
      <c r="F1384" s="112"/>
      <c r="G1384" s="54"/>
      <c r="H1384" s="54"/>
      <c r="I1384" s="54"/>
      <c r="J1384" s="54"/>
      <c r="K1384" s="294"/>
      <c r="L1384" s="294"/>
      <c r="M1384" s="88"/>
      <c r="N1384" s="45" t="s">
        <v>6764</v>
      </c>
    </row>
    <row r="1385" spans="1:14" ht="63.75" x14ac:dyDescent="0.25">
      <c r="A1385" s="294"/>
      <c r="B1385" s="279" t="s">
        <v>6307</v>
      </c>
      <c r="C1385" s="279"/>
      <c r="D1385" s="137" t="s">
        <v>7879</v>
      </c>
      <c r="E1385" s="112">
        <v>3200</v>
      </c>
      <c r="F1385" s="112"/>
      <c r="G1385" s="54"/>
      <c r="H1385" s="54"/>
      <c r="I1385" s="54"/>
      <c r="J1385" s="54"/>
      <c r="K1385" s="294"/>
      <c r="L1385" s="294"/>
      <c r="M1385" s="88"/>
      <c r="N1385" s="45" t="s">
        <v>6764</v>
      </c>
    </row>
    <row r="1386" spans="1:14" ht="63.75" x14ac:dyDescent="0.25">
      <c r="A1386" s="294"/>
      <c r="B1386" s="279" t="s">
        <v>6307</v>
      </c>
      <c r="C1386" s="279"/>
      <c r="D1386" s="137" t="s">
        <v>7879</v>
      </c>
      <c r="E1386" s="112">
        <v>3200</v>
      </c>
      <c r="F1386" s="112"/>
      <c r="G1386" s="54"/>
      <c r="H1386" s="54"/>
      <c r="I1386" s="54"/>
      <c r="J1386" s="54"/>
      <c r="K1386" s="294"/>
      <c r="L1386" s="294"/>
      <c r="M1386" s="88"/>
      <c r="N1386" s="45" t="s">
        <v>6764</v>
      </c>
    </row>
    <row r="1387" spans="1:14" ht="63.75" x14ac:dyDescent="0.25">
      <c r="A1387" s="294"/>
      <c r="B1387" s="279" t="s">
        <v>6307</v>
      </c>
      <c r="C1387" s="279"/>
      <c r="D1387" s="137" t="s">
        <v>7879</v>
      </c>
      <c r="E1387" s="112">
        <v>3200</v>
      </c>
      <c r="F1387" s="112"/>
      <c r="G1387" s="54"/>
      <c r="H1387" s="54"/>
      <c r="I1387" s="54"/>
      <c r="J1387" s="54"/>
      <c r="K1387" s="294"/>
      <c r="L1387" s="294"/>
      <c r="M1387" s="88"/>
      <c r="N1387" s="45" t="s">
        <v>6764</v>
      </c>
    </row>
    <row r="1388" spans="1:14" ht="63.75" x14ac:dyDescent="0.25">
      <c r="A1388" s="294"/>
      <c r="B1388" s="279" t="s">
        <v>6307</v>
      </c>
      <c r="C1388" s="279"/>
      <c r="D1388" s="137" t="s">
        <v>7879</v>
      </c>
      <c r="E1388" s="112">
        <v>3200</v>
      </c>
      <c r="F1388" s="112"/>
      <c r="G1388" s="54"/>
      <c r="H1388" s="54"/>
      <c r="I1388" s="54"/>
      <c r="J1388" s="54"/>
      <c r="K1388" s="294"/>
      <c r="L1388" s="294"/>
      <c r="M1388" s="88"/>
      <c r="N1388" s="45" t="s">
        <v>6764</v>
      </c>
    </row>
    <row r="1389" spans="1:14" ht="63.75" x14ac:dyDescent="0.25">
      <c r="A1389" s="294"/>
      <c r="B1389" s="279" t="s">
        <v>6307</v>
      </c>
      <c r="C1389" s="279"/>
      <c r="D1389" s="137" t="s">
        <v>7879</v>
      </c>
      <c r="E1389" s="112">
        <v>3200</v>
      </c>
      <c r="F1389" s="112"/>
      <c r="G1389" s="54"/>
      <c r="H1389" s="54"/>
      <c r="I1389" s="54"/>
      <c r="J1389" s="54"/>
      <c r="K1389" s="294"/>
      <c r="L1389" s="294"/>
      <c r="M1389" s="88"/>
      <c r="N1389" s="45" t="s">
        <v>6764</v>
      </c>
    </row>
    <row r="1390" spans="1:14" ht="63.75" x14ac:dyDescent="0.25">
      <c r="A1390" s="294"/>
      <c r="B1390" s="279" t="s">
        <v>6307</v>
      </c>
      <c r="C1390" s="279"/>
      <c r="D1390" s="137" t="s">
        <v>7879</v>
      </c>
      <c r="E1390" s="112">
        <v>3200</v>
      </c>
      <c r="F1390" s="112"/>
      <c r="G1390" s="54"/>
      <c r="H1390" s="54"/>
      <c r="I1390" s="54"/>
      <c r="J1390" s="54"/>
      <c r="K1390" s="294"/>
      <c r="L1390" s="294"/>
      <c r="M1390" s="88"/>
      <c r="N1390" s="45" t="s">
        <v>6764</v>
      </c>
    </row>
    <row r="1391" spans="1:14" ht="63.75" x14ac:dyDescent="0.25">
      <c r="A1391" s="294"/>
      <c r="B1391" s="279" t="s">
        <v>6307</v>
      </c>
      <c r="C1391" s="279"/>
      <c r="D1391" s="137" t="s">
        <v>7879</v>
      </c>
      <c r="E1391" s="112">
        <v>3200</v>
      </c>
      <c r="F1391" s="112"/>
      <c r="G1391" s="54"/>
      <c r="H1391" s="54"/>
      <c r="I1391" s="54"/>
      <c r="J1391" s="54"/>
      <c r="K1391" s="294"/>
      <c r="L1391" s="294"/>
      <c r="M1391" s="88"/>
      <c r="N1391" s="45" t="s">
        <v>6764</v>
      </c>
    </row>
    <row r="1392" spans="1:14" ht="63.75" x14ac:dyDescent="0.25">
      <c r="A1392" s="294"/>
      <c r="B1392" s="279" t="s">
        <v>6307</v>
      </c>
      <c r="C1392" s="279"/>
      <c r="D1392" s="137" t="s">
        <v>7879</v>
      </c>
      <c r="E1392" s="112">
        <v>3200</v>
      </c>
      <c r="F1392" s="112"/>
      <c r="G1392" s="54"/>
      <c r="H1392" s="54"/>
      <c r="I1392" s="54"/>
      <c r="J1392" s="54"/>
      <c r="K1392" s="294"/>
      <c r="L1392" s="294"/>
      <c r="M1392" s="88"/>
      <c r="N1392" s="45" t="s">
        <v>6764</v>
      </c>
    </row>
    <row r="1393" spans="1:14" ht="63.75" x14ac:dyDescent="0.25">
      <c r="A1393" s="294"/>
      <c r="B1393" s="279" t="s">
        <v>6307</v>
      </c>
      <c r="C1393" s="279"/>
      <c r="D1393" s="137" t="s">
        <v>7879</v>
      </c>
      <c r="E1393" s="112">
        <v>3200</v>
      </c>
      <c r="F1393" s="112"/>
      <c r="G1393" s="54"/>
      <c r="H1393" s="54"/>
      <c r="I1393" s="54"/>
      <c r="J1393" s="54"/>
      <c r="K1393" s="294"/>
      <c r="L1393" s="294"/>
      <c r="M1393" s="88"/>
      <c r="N1393" s="45" t="s">
        <v>6764</v>
      </c>
    </row>
    <row r="1394" spans="1:14" ht="63.75" x14ac:dyDescent="0.25">
      <c r="A1394" s="294"/>
      <c r="B1394" s="279" t="s">
        <v>6308</v>
      </c>
      <c r="C1394" s="279"/>
      <c r="D1394" s="137" t="s">
        <v>7879</v>
      </c>
      <c r="E1394" s="112">
        <v>3200</v>
      </c>
      <c r="F1394" s="112"/>
      <c r="G1394" s="54"/>
      <c r="H1394" s="54"/>
      <c r="I1394" s="54"/>
      <c r="J1394" s="54"/>
      <c r="K1394" s="294"/>
      <c r="L1394" s="294"/>
      <c r="M1394" s="88"/>
      <c r="N1394" s="45" t="s">
        <v>6764</v>
      </c>
    </row>
    <row r="1395" spans="1:14" ht="63.75" x14ac:dyDescent="0.25">
      <c r="A1395" s="294"/>
      <c r="B1395" s="279" t="s">
        <v>6308</v>
      </c>
      <c r="C1395" s="279"/>
      <c r="D1395" s="137" t="s">
        <v>7879</v>
      </c>
      <c r="E1395" s="112">
        <v>3200</v>
      </c>
      <c r="F1395" s="112"/>
      <c r="G1395" s="54"/>
      <c r="H1395" s="54"/>
      <c r="I1395" s="54"/>
      <c r="J1395" s="54"/>
      <c r="K1395" s="294"/>
      <c r="L1395" s="294"/>
      <c r="M1395" s="88"/>
      <c r="N1395" s="45" t="s">
        <v>6764</v>
      </c>
    </row>
    <row r="1396" spans="1:14" ht="63.75" x14ac:dyDescent="0.25">
      <c r="A1396" s="294"/>
      <c r="B1396" s="279" t="s">
        <v>6308</v>
      </c>
      <c r="C1396" s="279"/>
      <c r="D1396" s="137" t="s">
        <v>7879</v>
      </c>
      <c r="E1396" s="112">
        <v>3200</v>
      </c>
      <c r="F1396" s="112"/>
      <c r="G1396" s="54"/>
      <c r="H1396" s="54"/>
      <c r="I1396" s="54"/>
      <c r="J1396" s="54"/>
      <c r="K1396" s="294"/>
      <c r="L1396" s="294"/>
      <c r="M1396" s="88"/>
      <c r="N1396" s="45" t="s">
        <v>6764</v>
      </c>
    </row>
    <row r="1397" spans="1:14" ht="63.75" x14ac:dyDescent="0.25">
      <c r="A1397" s="294"/>
      <c r="B1397" s="279" t="s">
        <v>6308</v>
      </c>
      <c r="C1397" s="279"/>
      <c r="D1397" s="137" t="s">
        <v>7879</v>
      </c>
      <c r="E1397" s="112">
        <v>3200</v>
      </c>
      <c r="F1397" s="112"/>
      <c r="G1397" s="54"/>
      <c r="H1397" s="54"/>
      <c r="I1397" s="54"/>
      <c r="J1397" s="54"/>
      <c r="K1397" s="294"/>
      <c r="L1397" s="294"/>
      <c r="M1397" s="88"/>
      <c r="N1397" s="45" t="s">
        <v>6764</v>
      </c>
    </row>
    <row r="1398" spans="1:14" ht="63.75" x14ac:dyDescent="0.25">
      <c r="A1398" s="294"/>
      <c r="B1398" s="279" t="s">
        <v>6308</v>
      </c>
      <c r="C1398" s="279"/>
      <c r="D1398" s="137" t="s">
        <v>7879</v>
      </c>
      <c r="E1398" s="112">
        <v>3200</v>
      </c>
      <c r="F1398" s="112"/>
      <c r="G1398" s="54"/>
      <c r="H1398" s="54"/>
      <c r="I1398" s="54"/>
      <c r="J1398" s="54"/>
      <c r="K1398" s="294"/>
      <c r="L1398" s="294"/>
      <c r="M1398" s="88"/>
      <c r="N1398" s="45" t="s">
        <v>6764</v>
      </c>
    </row>
    <row r="1399" spans="1:14" ht="63.75" x14ac:dyDescent="0.25">
      <c r="A1399" s="294"/>
      <c r="B1399" s="279" t="s">
        <v>6308</v>
      </c>
      <c r="C1399" s="279"/>
      <c r="D1399" s="137" t="s">
        <v>7879</v>
      </c>
      <c r="E1399" s="112">
        <v>3200</v>
      </c>
      <c r="F1399" s="112"/>
      <c r="G1399" s="54"/>
      <c r="H1399" s="54"/>
      <c r="I1399" s="54"/>
      <c r="J1399" s="54"/>
      <c r="K1399" s="294"/>
      <c r="L1399" s="294"/>
      <c r="M1399" s="88"/>
      <c r="N1399" s="45" t="s">
        <v>6764</v>
      </c>
    </row>
    <row r="1400" spans="1:14" ht="63.75" x14ac:dyDescent="0.25">
      <c r="A1400" s="294"/>
      <c r="B1400" s="279" t="s">
        <v>6308</v>
      </c>
      <c r="C1400" s="279"/>
      <c r="D1400" s="137" t="s">
        <v>7879</v>
      </c>
      <c r="E1400" s="112">
        <v>3200</v>
      </c>
      <c r="F1400" s="112"/>
      <c r="G1400" s="54"/>
      <c r="H1400" s="54"/>
      <c r="I1400" s="54"/>
      <c r="J1400" s="54"/>
      <c r="K1400" s="294"/>
      <c r="L1400" s="294"/>
      <c r="M1400" s="88"/>
      <c r="N1400" s="45" t="s">
        <v>6764</v>
      </c>
    </row>
    <row r="1401" spans="1:14" ht="63.75" x14ac:dyDescent="0.25">
      <c r="A1401" s="294"/>
      <c r="B1401" s="279" t="s">
        <v>6308</v>
      </c>
      <c r="C1401" s="279"/>
      <c r="D1401" s="137" t="s">
        <v>7879</v>
      </c>
      <c r="E1401" s="112">
        <v>3200</v>
      </c>
      <c r="F1401" s="112"/>
      <c r="G1401" s="54"/>
      <c r="H1401" s="54"/>
      <c r="I1401" s="54"/>
      <c r="J1401" s="54"/>
      <c r="K1401" s="294"/>
      <c r="L1401" s="294"/>
      <c r="M1401" s="88"/>
      <c r="N1401" s="45" t="s">
        <v>6764</v>
      </c>
    </row>
    <row r="1402" spans="1:14" ht="63.75" x14ac:dyDescent="0.25">
      <c r="A1402" s="294"/>
      <c r="B1402" s="279" t="s">
        <v>6309</v>
      </c>
      <c r="C1402" s="279"/>
      <c r="D1402" s="137" t="s">
        <v>7879</v>
      </c>
      <c r="E1402" s="112">
        <v>12000</v>
      </c>
      <c r="F1402" s="112"/>
      <c r="G1402" s="54"/>
      <c r="H1402" s="54"/>
      <c r="I1402" s="54"/>
      <c r="J1402" s="54"/>
      <c r="K1402" s="294"/>
      <c r="L1402" s="294"/>
      <c r="M1402" s="88"/>
      <c r="N1402" s="45" t="s">
        <v>6764</v>
      </c>
    </row>
    <row r="1403" spans="1:14" ht="63.75" x14ac:dyDescent="0.25">
      <c r="A1403" s="294"/>
      <c r="B1403" s="279" t="s">
        <v>6309</v>
      </c>
      <c r="C1403" s="279"/>
      <c r="D1403" s="137" t="s">
        <v>7879</v>
      </c>
      <c r="E1403" s="112">
        <v>12000</v>
      </c>
      <c r="F1403" s="112"/>
      <c r="G1403" s="54"/>
      <c r="H1403" s="54"/>
      <c r="I1403" s="54"/>
      <c r="J1403" s="54"/>
      <c r="K1403" s="294"/>
      <c r="L1403" s="294"/>
      <c r="M1403" s="88"/>
      <c r="N1403" s="45" t="s">
        <v>6764</v>
      </c>
    </row>
    <row r="1404" spans="1:14" ht="63.75" x14ac:dyDescent="0.25">
      <c r="A1404" s="294"/>
      <c r="B1404" s="279" t="s">
        <v>6309</v>
      </c>
      <c r="C1404" s="279"/>
      <c r="D1404" s="137" t="s">
        <v>7879</v>
      </c>
      <c r="E1404" s="112">
        <v>12000</v>
      </c>
      <c r="F1404" s="112"/>
      <c r="G1404" s="54"/>
      <c r="H1404" s="54"/>
      <c r="I1404" s="54"/>
      <c r="J1404" s="54"/>
      <c r="K1404" s="294"/>
      <c r="L1404" s="294"/>
      <c r="M1404" s="88"/>
      <c r="N1404" s="45" t="s">
        <v>6764</v>
      </c>
    </row>
    <row r="1405" spans="1:14" ht="63.75" x14ac:dyDescent="0.25">
      <c r="A1405" s="294"/>
      <c r="B1405" s="279" t="s">
        <v>6310</v>
      </c>
      <c r="C1405" s="279"/>
      <c r="D1405" s="137" t="s">
        <v>7879</v>
      </c>
      <c r="E1405" s="112">
        <v>10585.52</v>
      </c>
      <c r="F1405" s="112"/>
      <c r="G1405" s="54"/>
      <c r="H1405" s="54"/>
      <c r="I1405" s="54"/>
      <c r="J1405" s="54"/>
      <c r="K1405" s="294"/>
      <c r="L1405" s="294"/>
      <c r="M1405" s="88"/>
      <c r="N1405" s="45" t="s">
        <v>6764</v>
      </c>
    </row>
    <row r="1406" spans="1:14" ht="63.75" x14ac:dyDescent="0.25">
      <c r="A1406" s="294"/>
      <c r="B1406" s="279" t="s">
        <v>6310</v>
      </c>
      <c r="C1406" s="279"/>
      <c r="D1406" s="137" t="s">
        <v>7879</v>
      </c>
      <c r="E1406" s="112">
        <v>5292.76</v>
      </c>
      <c r="F1406" s="112"/>
      <c r="G1406" s="54"/>
      <c r="H1406" s="54"/>
      <c r="I1406" s="54"/>
      <c r="J1406" s="54"/>
      <c r="K1406" s="294"/>
      <c r="L1406" s="294"/>
      <c r="M1406" s="88"/>
      <c r="N1406" s="45" t="s">
        <v>6764</v>
      </c>
    </row>
    <row r="1407" spans="1:14" ht="63.75" x14ac:dyDescent="0.25">
      <c r="A1407" s="294"/>
      <c r="B1407" s="279" t="s">
        <v>6311</v>
      </c>
      <c r="C1407" s="279"/>
      <c r="D1407" s="137" t="s">
        <v>7879</v>
      </c>
      <c r="E1407" s="112">
        <v>9590</v>
      </c>
      <c r="F1407" s="112"/>
      <c r="G1407" s="54"/>
      <c r="H1407" s="54"/>
      <c r="I1407" s="54"/>
      <c r="J1407" s="54"/>
      <c r="K1407" s="294"/>
      <c r="L1407" s="294"/>
      <c r="M1407" s="88"/>
      <c r="N1407" s="45" t="s">
        <v>6764</v>
      </c>
    </row>
    <row r="1408" spans="1:14" ht="63.75" x14ac:dyDescent="0.25">
      <c r="A1408" s="294"/>
      <c r="B1408" s="279" t="s">
        <v>6312</v>
      </c>
      <c r="C1408" s="279"/>
      <c r="D1408" s="137" t="s">
        <v>7879</v>
      </c>
      <c r="E1408" s="112">
        <v>9614.58</v>
      </c>
      <c r="F1408" s="112"/>
      <c r="G1408" s="54"/>
      <c r="H1408" s="54"/>
      <c r="I1408" s="54"/>
      <c r="J1408" s="54"/>
      <c r="K1408" s="294"/>
      <c r="L1408" s="294"/>
      <c r="M1408" s="88"/>
      <c r="N1408" s="45" t="s">
        <v>6764</v>
      </c>
    </row>
    <row r="1409" spans="1:14" ht="63.75" x14ac:dyDescent="0.25">
      <c r="A1409" s="294"/>
      <c r="B1409" s="279" t="s">
        <v>6312</v>
      </c>
      <c r="C1409" s="279"/>
      <c r="D1409" s="137" t="s">
        <v>7879</v>
      </c>
      <c r="E1409" s="112">
        <v>9614.58</v>
      </c>
      <c r="F1409" s="112"/>
      <c r="G1409" s="54"/>
      <c r="H1409" s="54"/>
      <c r="I1409" s="54"/>
      <c r="J1409" s="54"/>
      <c r="K1409" s="294"/>
      <c r="L1409" s="294"/>
      <c r="M1409" s="88"/>
      <c r="N1409" s="45" t="s">
        <v>6764</v>
      </c>
    </row>
    <row r="1410" spans="1:14" ht="63.75" x14ac:dyDescent="0.25">
      <c r="A1410" s="294"/>
      <c r="B1410" s="279" t="s">
        <v>6313</v>
      </c>
      <c r="C1410" s="279"/>
      <c r="D1410" s="137" t="s">
        <v>7879</v>
      </c>
      <c r="E1410" s="112">
        <v>3180</v>
      </c>
      <c r="F1410" s="112"/>
      <c r="G1410" s="54"/>
      <c r="H1410" s="54"/>
      <c r="I1410" s="54"/>
      <c r="J1410" s="54"/>
      <c r="K1410" s="294"/>
      <c r="L1410" s="294"/>
      <c r="M1410" s="88"/>
      <c r="N1410" s="45" t="s">
        <v>6764</v>
      </c>
    </row>
    <row r="1411" spans="1:14" ht="63.75" x14ac:dyDescent="0.25">
      <c r="A1411" s="294"/>
      <c r="B1411" s="279" t="s">
        <v>6313</v>
      </c>
      <c r="C1411" s="279"/>
      <c r="D1411" s="137" t="s">
        <v>7879</v>
      </c>
      <c r="E1411" s="112">
        <v>3180</v>
      </c>
      <c r="F1411" s="112"/>
      <c r="G1411" s="54"/>
      <c r="H1411" s="54"/>
      <c r="I1411" s="54"/>
      <c r="J1411" s="54"/>
      <c r="K1411" s="294"/>
      <c r="L1411" s="294"/>
      <c r="M1411" s="88"/>
      <c r="N1411" s="45" t="s">
        <v>6764</v>
      </c>
    </row>
    <row r="1412" spans="1:14" ht="63.75" x14ac:dyDescent="0.25">
      <c r="A1412" s="294"/>
      <c r="B1412" s="279" t="s">
        <v>6314</v>
      </c>
      <c r="C1412" s="279"/>
      <c r="D1412" s="137" t="s">
        <v>7879</v>
      </c>
      <c r="E1412" s="112">
        <v>27900</v>
      </c>
      <c r="F1412" s="112"/>
      <c r="G1412" s="54"/>
      <c r="H1412" s="54"/>
      <c r="I1412" s="54"/>
      <c r="J1412" s="54"/>
      <c r="K1412" s="294"/>
      <c r="L1412" s="294"/>
      <c r="M1412" s="88"/>
      <c r="N1412" s="45" t="s">
        <v>6764</v>
      </c>
    </row>
    <row r="1413" spans="1:14" ht="63.75" x14ac:dyDescent="0.25">
      <c r="A1413" s="294"/>
      <c r="B1413" s="279" t="s">
        <v>6315</v>
      </c>
      <c r="C1413" s="279"/>
      <c r="D1413" s="137" t="s">
        <v>7879</v>
      </c>
      <c r="E1413" s="112">
        <v>24000</v>
      </c>
      <c r="F1413" s="112"/>
      <c r="G1413" s="54"/>
      <c r="H1413" s="54"/>
      <c r="I1413" s="54"/>
      <c r="J1413" s="54"/>
      <c r="K1413" s="294"/>
      <c r="L1413" s="294"/>
      <c r="M1413" s="88"/>
      <c r="N1413" s="45" t="s">
        <v>6764</v>
      </c>
    </row>
    <row r="1414" spans="1:14" ht="63.75" x14ac:dyDescent="0.25">
      <c r="A1414" s="294"/>
      <c r="B1414" s="279" t="s">
        <v>6316</v>
      </c>
      <c r="C1414" s="279"/>
      <c r="D1414" s="137" t="s">
        <v>7879</v>
      </c>
      <c r="E1414" s="112">
        <v>80000</v>
      </c>
      <c r="F1414" s="112"/>
      <c r="G1414" s="54"/>
      <c r="H1414" s="54"/>
      <c r="I1414" s="54"/>
      <c r="J1414" s="54"/>
      <c r="K1414" s="294"/>
      <c r="L1414" s="294"/>
      <c r="M1414" s="88"/>
      <c r="N1414" s="45" t="s">
        <v>6764</v>
      </c>
    </row>
    <row r="1415" spans="1:14" ht="63.75" x14ac:dyDescent="0.25">
      <c r="A1415" s="294"/>
      <c r="B1415" s="279" t="s">
        <v>6317</v>
      </c>
      <c r="C1415" s="279"/>
      <c r="D1415" s="137" t="s">
        <v>7879</v>
      </c>
      <c r="E1415" s="112">
        <v>65000</v>
      </c>
      <c r="F1415" s="112"/>
      <c r="G1415" s="54"/>
      <c r="H1415" s="54"/>
      <c r="I1415" s="54"/>
      <c r="J1415" s="54"/>
      <c r="K1415" s="294"/>
      <c r="L1415" s="294"/>
      <c r="M1415" s="88"/>
      <c r="N1415" s="45" t="s">
        <v>6764</v>
      </c>
    </row>
    <row r="1416" spans="1:14" ht="63.75" x14ac:dyDescent="0.25">
      <c r="A1416" s="294"/>
      <c r="B1416" s="279" t="s">
        <v>6318</v>
      </c>
      <c r="C1416" s="279"/>
      <c r="D1416" s="137" t="s">
        <v>7879</v>
      </c>
      <c r="E1416" s="112">
        <v>40000</v>
      </c>
      <c r="F1416" s="112"/>
      <c r="G1416" s="54"/>
      <c r="H1416" s="54"/>
      <c r="I1416" s="54"/>
      <c r="J1416" s="54"/>
      <c r="K1416" s="294"/>
      <c r="L1416" s="294"/>
      <c r="M1416" s="88"/>
      <c r="N1416" s="45" t="s">
        <v>6764</v>
      </c>
    </row>
    <row r="1417" spans="1:14" ht="63.75" x14ac:dyDescent="0.25">
      <c r="A1417" s="294"/>
      <c r="B1417" s="279" t="s">
        <v>6319</v>
      </c>
      <c r="C1417" s="279"/>
      <c r="D1417" s="137" t="s">
        <v>7879</v>
      </c>
      <c r="E1417" s="112">
        <v>40000</v>
      </c>
      <c r="F1417" s="112"/>
      <c r="G1417" s="54"/>
      <c r="H1417" s="54"/>
      <c r="I1417" s="54"/>
      <c r="J1417" s="54"/>
      <c r="K1417" s="294"/>
      <c r="L1417" s="294"/>
      <c r="M1417" s="88"/>
      <c r="N1417" s="45" t="s">
        <v>6764</v>
      </c>
    </row>
    <row r="1418" spans="1:14" ht="63.75" x14ac:dyDescent="0.25">
      <c r="A1418" s="294"/>
      <c r="B1418" s="279" t="s">
        <v>6320</v>
      </c>
      <c r="C1418" s="279"/>
      <c r="D1418" s="137" t="s">
        <v>7879</v>
      </c>
      <c r="E1418" s="112">
        <v>18000</v>
      </c>
      <c r="F1418" s="112"/>
      <c r="G1418" s="54"/>
      <c r="H1418" s="54"/>
      <c r="I1418" s="54"/>
      <c r="J1418" s="54"/>
      <c r="K1418" s="294"/>
      <c r="L1418" s="294"/>
      <c r="M1418" s="88"/>
      <c r="N1418" s="45" t="s">
        <v>6764</v>
      </c>
    </row>
    <row r="1419" spans="1:14" ht="63.75" x14ac:dyDescent="0.25">
      <c r="A1419" s="258"/>
      <c r="B1419" s="279" t="s">
        <v>6321</v>
      </c>
      <c r="C1419" s="279"/>
      <c r="D1419" s="137" t="s">
        <v>7879</v>
      </c>
      <c r="E1419" s="112">
        <v>77330</v>
      </c>
      <c r="F1419" s="112"/>
      <c r="G1419" s="54"/>
      <c r="H1419" s="54"/>
      <c r="I1419" s="54"/>
      <c r="J1419" s="54"/>
      <c r="K1419" s="294"/>
      <c r="L1419" s="294"/>
      <c r="M1419" s="294">
        <v>220</v>
      </c>
      <c r="N1419" s="45" t="s">
        <v>6764</v>
      </c>
    </row>
    <row r="1420" spans="1:14" ht="63.75" x14ac:dyDescent="0.25">
      <c r="A1420" s="258"/>
      <c r="B1420" s="279" t="s">
        <v>6322</v>
      </c>
      <c r="C1420" s="279"/>
      <c r="D1420" s="137" t="s">
        <v>7879</v>
      </c>
      <c r="E1420" s="112">
        <v>6000</v>
      </c>
      <c r="F1420" s="112"/>
      <c r="G1420" s="54"/>
      <c r="H1420" s="54"/>
      <c r="I1420" s="54"/>
      <c r="J1420" s="54"/>
      <c r="K1420" s="294"/>
      <c r="L1420" s="294"/>
      <c r="M1420" s="294">
        <v>5</v>
      </c>
      <c r="N1420" s="45" t="s">
        <v>6764</v>
      </c>
    </row>
    <row r="1421" spans="1:14" ht="63.75" x14ac:dyDescent="0.25">
      <c r="A1421" s="258"/>
      <c r="B1421" s="279" t="s">
        <v>6323</v>
      </c>
      <c r="C1421" s="279"/>
      <c r="D1421" s="137" t="s">
        <v>7879</v>
      </c>
      <c r="E1421" s="112">
        <v>9750</v>
      </c>
      <c r="F1421" s="112"/>
      <c r="G1421" s="54"/>
      <c r="H1421" s="54"/>
      <c r="I1421" s="54"/>
      <c r="J1421" s="54"/>
      <c r="K1421" s="294"/>
      <c r="L1421" s="294"/>
      <c r="M1421" s="294">
        <v>5</v>
      </c>
      <c r="N1421" s="45" t="s">
        <v>6764</v>
      </c>
    </row>
    <row r="1422" spans="1:14" ht="63.75" x14ac:dyDescent="0.25">
      <c r="A1422" s="258"/>
      <c r="B1422" s="279" t="s">
        <v>6324</v>
      </c>
      <c r="C1422" s="279"/>
      <c r="D1422" s="137" t="s">
        <v>7879</v>
      </c>
      <c r="E1422" s="112">
        <v>2100</v>
      </c>
      <c r="F1422" s="112"/>
      <c r="G1422" s="54"/>
      <c r="H1422" s="54"/>
      <c r="I1422" s="54"/>
      <c r="J1422" s="54"/>
      <c r="K1422" s="294"/>
      <c r="L1422" s="294"/>
      <c r="M1422" s="294">
        <v>5</v>
      </c>
      <c r="N1422" s="45" t="s">
        <v>6764</v>
      </c>
    </row>
    <row r="1423" spans="1:14" ht="63.75" x14ac:dyDescent="0.25">
      <c r="A1423" s="258"/>
      <c r="B1423" s="279" t="s">
        <v>6325</v>
      </c>
      <c r="C1423" s="279"/>
      <c r="D1423" s="137" t="s">
        <v>7879</v>
      </c>
      <c r="E1423" s="112">
        <v>2150</v>
      </c>
      <c r="F1423" s="112"/>
      <c r="G1423" s="54"/>
      <c r="H1423" s="54"/>
      <c r="I1423" s="54"/>
      <c r="J1423" s="54"/>
      <c r="K1423" s="294"/>
      <c r="L1423" s="294"/>
      <c r="M1423" s="294">
        <v>5</v>
      </c>
      <c r="N1423" s="45" t="s">
        <v>6764</v>
      </c>
    </row>
    <row r="1424" spans="1:14" ht="63.75" x14ac:dyDescent="0.25">
      <c r="A1424" s="258"/>
      <c r="B1424" s="279" t="s">
        <v>6326</v>
      </c>
      <c r="C1424" s="279"/>
      <c r="D1424" s="137" t="s">
        <v>7879</v>
      </c>
      <c r="E1424" s="112">
        <f>4279.98-2853.34</f>
        <v>1426.6399999999994</v>
      </c>
      <c r="F1424" s="112"/>
      <c r="G1424" s="54"/>
      <c r="H1424" s="54"/>
      <c r="I1424" s="54"/>
      <c r="J1424" s="54"/>
      <c r="K1424" s="294"/>
      <c r="L1424" s="294"/>
      <c r="M1424" s="294">
        <v>1</v>
      </c>
      <c r="N1424" s="45" t="s">
        <v>6764</v>
      </c>
    </row>
    <row r="1425" spans="1:14" ht="63.75" x14ac:dyDescent="0.25">
      <c r="A1425" s="258"/>
      <c r="B1425" s="279" t="s">
        <v>6327</v>
      </c>
      <c r="C1425" s="279"/>
      <c r="D1425" s="137" t="s">
        <v>7879</v>
      </c>
      <c r="E1425" s="112">
        <v>227202</v>
      </c>
      <c r="F1425" s="112"/>
      <c r="G1425" s="54"/>
      <c r="H1425" s="54"/>
      <c r="I1425" s="54"/>
      <c r="J1425" s="54"/>
      <c r="K1425" s="294"/>
      <c r="L1425" s="294"/>
      <c r="M1425" s="294">
        <v>114</v>
      </c>
      <c r="N1425" s="45" t="s">
        <v>6764</v>
      </c>
    </row>
    <row r="1426" spans="1:14" ht="63.75" x14ac:dyDescent="0.25">
      <c r="A1426" s="258"/>
      <c r="B1426" s="279" t="s">
        <v>6328</v>
      </c>
      <c r="C1426" s="279"/>
      <c r="D1426" s="137" t="s">
        <v>7879</v>
      </c>
      <c r="E1426" s="112">
        <v>35350</v>
      </c>
      <c r="F1426" s="112"/>
      <c r="G1426" s="54"/>
      <c r="H1426" s="54"/>
      <c r="I1426" s="54"/>
      <c r="J1426" s="54"/>
      <c r="K1426" s="294"/>
      <c r="L1426" s="294"/>
      <c r="M1426" s="294">
        <v>350</v>
      </c>
      <c r="N1426" s="45" t="s">
        <v>6764</v>
      </c>
    </row>
    <row r="1427" spans="1:14" ht="63.75" x14ac:dyDescent="0.25">
      <c r="A1427" s="258"/>
      <c r="B1427" s="279" t="s">
        <v>6329</v>
      </c>
      <c r="C1427" s="279"/>
      <c r="D1427" s="137" t="s">
        <v>7879</v>
      </c>
      <c r="E1427" s="112">
        <v>13515.72</v>
      </c>
      <c r="F1427" s="112"/>
      <c r="G1427" s="54"/>
      <c r="H1427" s="54"/>
      <c r="I1427" s="54"/>
      <c r="J1427" s="54"/>
      <c r="K1427" s="294"/>
      <c r="L1427" s="294"/>
      <c r="M1427" s="294">
        <v>6</v>
      </c>
      <c r="N1427" s="45" t="s">
        <v>6764</v>
      </c>
    </row>
    <row r="1428" spans="1:14" ht="63.75" x14ac:dyDescent="0.25">
      <c r="A1428" s="258"/>
      <c r="B1428" s="279" t="s">
        <v>6330</v>
      </c>
      <c r="C1428" s="279"/>
      <c r="D1428" s="137" t="s">
        <v>7879</v>
      </c>
      <c r="E1428" s="112">
        <v>6240</v>
      </c>
      <c r="F1428" s="112"/>
      <c r="G1428" s="54"/>
      <c r="H1428" s="54"/>
      <c r="I1428" s="54"/>
      <c r="J1428" s="54"/>
      <c r="K1428" s="294"/>
      <c r="L1428" s="294"/>
      <c r="M1428" s="294">
        <v>30</v>
      </c>
      <c r="N1428" s="45" t="s">
        <v>6764</v>
      </c>
    </row>
    <row r="1429" spans="1:14" ht="63.75" x14ac:dyDescent="0.25">
      <c r="A1429" s="258"/>
      <c r="B1429" s="279" t="s">
        <v>6331</v>
      </c>
      <c r="C1429" s="279"/>
      <c r="D1429" s="137" t="s">
        <v>7879</v>
      </c>
      <c r="E1429" s="112">
        <v>900</v>
      </c>
      <c r="F1429" s="112"/>
      <c r="G1429" s="54"/>
      <c r="H1429" s="54"/>
      <c r="I1429" s="54"/>
      <c r="J1429" s="54"/>
      <c r="K1429" s="294"/>
      <c r="L1429" s="294"/>
      <c r="M1429" s="294">
        <v>1</v>
      </c>
      <c r="N1429" s="45" t="s">
        <v>6764</v>
      </c>
    </row>
    <row r="1430" spans="1:14" ht="63.75" x14ac:dyDescent="0.25">
      <c r="A1430" s="258"/>
      <c r="B1430" s="279" t="s">
        <v>6332</v>
      </c>
      <c r="C1430" s="279"/>
      <c r="D1430" s="137" t="s">
        <v>7879</v>
      </c>
      <c r="E1430" s="112">
        <v>6200</v>
      </c>
      <c r="F1430" s="112"/>
      <c r="G1430" s="54"/>
      <c r="H1430" s="54"/>
      <c r="I1430" s="54"/>
      <c r="J1430" s="54"/>
      <c r="K1430" s="294"/>
      <c r="L1430" s="294"/>
      <c r="M1430" s="294">
        <v>4</v>
      </c>
      <c r="N1430" s="45" t="s">
        <v>6764</v>
      </c>
    </row>
    <row r="1431" spans="1:14" ht="63.75" x14ac:dyDescent="0.25">
      <c r="A1431" s="258"/>
      <c r="B1431" s="279" t="s">
        <v>6333</v>
      </c>
      <c r="C1431" s="279"/>
      <c r="D1431" s="137" t="s">
        <v>7879</v>
      </c>
      <c r="E1431" s="112">
        <v>2750</v>
      </c>
      <c r="F1431" s="112"/>
      <c r="G1431" s="54"/>
      <c r="H1431" s="54"/>
      <c r="I1431" s="54"/>
      <c r="J1431" s="54"/>
      <c r="K1431" s="294"/>
      <c r="L1431" s="294"/>
      <c r="M1431" s="294">
        <v>1</v>
      </c>
      <c r="N1431" s="45" t="s">
        <v>6764</v>
      </c>
    </row>
    <row r="1432" spans="1:14" ht="63.75" x14ac:dyDescent="0.25">
      <c r="A1432" s="258"/>
      <c r="B1432" s="279" t="s">
        <v>6334</v>
      </c>
      <c r="C1432" s="279"/>
      <c r="D1432" s="137" t="s">
        <v>7879</v>
      </c>
      <c r="E1432" s="112">
        <v>6695</v>
      </c>
      <c r="F1432" s="112"/>
      <c r="G1432" s="54"/>
      <c r="H1432" s="54"/>
      <c r="I1432" s="54"/>
      <c r="J1432" s="54"/>
      <c r="K1432" s="294"/>
      <c r="L1432" s="294"/>
      <c r="M1432" s="294">
        <v>5</v>
      </c>
      <c r="N1432" s="45" t="s">
        <v>6764</v>
      </c>
    </row>
    <row r="1433" spans="1:14" ht="63.75" x14ac:dyDescent="0.25">
      <c r="A1433" s="258"/>
      <c r="B1433" s="279" t="s">
        <v>6335</v>
      </c>
      <c r="C1433" s="279"/>
      <c r="D1433" s="137" t="s">
        <v>7879</v>
      </c>
      <c r="E1433" s="112">
        <v>760</v>
      </c>
      <c r="F1433" s="112"/>
      <c r="G1433" s="54"/>
      <c r="H1433" s="54"/>
      <c r="I1433" s="54"/>
      <c r="J1433" s="54"/>
      <c r="K1433" s="294"/>
      <c r="L1433" s="294"/>
      <c r="M1433" s="294">
        <v>2</v>
      </c>
      <c r="N1433" s="45" t="s">
        <v>6764</v>
      </c>
    </row>
    <row r="1434" spans="1:14" ht="63.75" x14ac:dyDescent="0.25">
      <c r="A1434" s="256" t="s">
        <v>6336</v>
      </c>
      <c r="B1434" s="334" t="s">
        <v>6337</v>
      </c>
      <c r="C1434" s="334"/>
      <c r="D1434" s="137" t="s">
        <v>7879</v>
      </c>
      <c r="E1434" s="112" t="s">
        <v>6339</v>
      </c>
      <c r="F1434" s="112"/>
      <c r="G1434" s="279" t="s">
        <v>6338</v>
      </c>
      <c r="H1434" s="279"/>
      <c r="I1434" s="279"/>
      <c r="J1434" s="279"/>
      <c r="K1434" s="294">
        <v>1</v>
      </c>
      <c r="L1434" s="258"/>
      <c r="M1434" s="294"/>
      <c r="N1434" s="45" t="s">
        <v>6764</v>
      </c>
    </row>
    <row r="1435" spans="1:14" ht="63.75" x14ac:dyDescent="0.25">
      <c r="A1435" s="256" t="s">
        <v>6340</v>
      </c>
      <c r="B1435" s="334" t="s">
        <v>6341</v>
      </c>
      <c r="C1435" s="334"/>
      <c r="D1435" s="137" t="s">
        <v>7879</v>
      </c>
      <c r="E1435" s="112" t="s">
        <v>6342</v>
      </c>
      <c r="F1435" s="112"/>
      <c r="G1435" s="279" t="s">
        <v>6338</v>
      </c>
      <c r="H1435" s="279"/>
      <c r="I1435" s="279"/>
      <c r="J1435" s="279"/>
      <c r="K1435" s="294">
        <v>1</v>
      </c>
      <c r="L1435" s="258"/>
      <c r="M1435" s="294"/>
      <c r="N1435" s="45" t="s">
        <v>6764</v>
      </c>
    </row>
    <row r="1436" spans="1:14" ht="63.75" x14ac:dyDescent="0.25">
      <c r="A1436" s="256" t="s">
        <v>6343</v>
      </c>
      <c r="B1436" s="334" t="s">
        <v>6344</v>
      </c>
      <c r="C1436" s="334"/>
      <c r="D1436" s="137" t="s">
        <v>7879</v>
      </c>
      <c r="E1436" s="112">
        <v>190480.68</v>
      </c>
      <c r="F1436" s="112"/>
      <c r="G1436" s="279" t="s">
        <v>6338</v>
      </c>
      <c r="H1436" s="279"/>
      <c r="I1436" s="279"/>
      <c r="J1436" s="279"/>
      <c r="K1436" s="294">
        <v>10</v>
      </c>
      <c r="L1436" s="258"/>
      <c r="M1436" s="294"/>
      <c r="N1436" s="45" t="s">
        <v>6764</v>
      </c>
    </row>
    <row r="1437" spans="1:14" ht="63.75" x14ac:dyDescent="0.25">
      <c r="A1437" s="256" t="s">
        <v>6345</v>
      </c>
      <c r="B1437" s="334" t="s">
        <v>6346</v>
      </c>
      <c r="C1437" s="334"/>
      <c r="D1437" s="137" t="s">
        <v>7879</v>
      </c>
      <c r="E1437" s="112" t="s">
        <v>6347</v>
      </c>
      <c r="F1437" s="112"/>
      <c r="G1437" s="279" t="s">
        <v>6338</v>
      </c>
      <c r="H1437" s="279"/>
      <c r="I1437" s="279"/>
      <c r="J1437" s="279"/>
      <c r="K1437" s="294">
        <v>1</v>
      </c>
      <c r="L1437" s="258"/>
      <c r="M1437" s="294"/>
      <c r="N1437" s="45" t="s">
        <v>6764</v>
      </c>
    </row>
    <row r="1438" spans="1:14" ht="63.75" x14ac:dyDescent="0.25">
      <c r="A1438" s="256" t="s">
        <v>6348</v>
      </c>
      <c r="B1438" s="334" t="s">
        <v>6349</v>
      </c>
      <c r="C1438" s="334"/>
      <c r="D1438" s="137" t="s">
        <v>7879</v>
      </c>
      <c r="E1438" s="112" t="s">
        <v>6350</v>
      </c>
      <c r="F1438" s="112"/>
      <c r="G1438" s="279" t="s">
        <v>6338</v>
      </c>
      <c r="H1438" s="279"/>
      <c r="I1438" s="279"/>
      <c r="J1438" s="279"/>
      <c r="K1438" s="294">
        <v>1</v>
      </c>
      <c r="L1438" s="258"/>
      <c r="M1438" s="294"/>
      <c r="N1438" s="45" t="s">
        <v>6764</v>
      </c>
    </row>
    <row r="1439" spans="1:14" ht="63.75" x14ac:dyDescent="0.25">
      <c r="A1439" s="256" t="s">
        <v>6351</v>
      </c>
      <c r="B1439" s="334" t="s">
        <v>6352</v>
      </c>
      <c r="C1439" s="334"/>
      <c r="D1439" s="137" t="s">
        <v>7879</v>
      </c>
      <c r="E1439" s="112" t="s">
        <v>6350</v>
      </c>
      <c r="F1439" s="112"/>
      <c r="G1439" s="279" t="s">
        <v>6338</v>
      </c>
      <c r="H1439" s="279"/>
      <c r="I1439" s="279"/>
      <c r="J1439" s="279"/>
      <c r="K1439" s="294">
        <v>1</v>
      </c>
      <c r="L1439" s="258"/>
      <c r="M1439" s="294"/>
      <c r="N1439" s="45" t="s">
        <v>6764</v>
      </c>
    </row>
    <row r="1440" spans="1:14" ht="63.75" x14ac:dyDescent="0.25">
      <c r="A1440" s="256" t="s">
        <v>6353</v>
      </c>
      <c r="B1440" s="334" t="s">
        <v>6354</v>
      </c>
      <c r="C1440" s="334"/>
      <c r="D1440" s="137" t="s">
        <v>7879</v>
      </c>
      <c r="E1440" s="112" t="s">
        <v>6355</v>
      </c>
      <c r="F1440" s="112"/>
      <c r="G1440" s="279" t="s">
        <v>6338</v>
      </c>
      <c r="H1440" s="279"/>
      <c r="I1440" s="279"/>
      <c r="J1440" s="279"/>
      <c r="K1440" s="294">
        <v>1</v>
      </c>
      <c r="L1440" s="258"/>
      <c r="M1440" s="294"/>
      <c r="N1440" s="45" t="s">
        <v>6764</v>
      </c>
    </row>
    <row r="1441" spans="1:14" ht="63.75" x14ac:dyDescent="0.25">
      <c r="A1441" s="256" t="s">
        <v>6356</v>
      </c>
      <c r="B1441" s="334" t="s">
        <v>6357</v>
      </c>
      <c r="C1441" s="334"/>
      <c r="D1441" s="137" t="s">
        <v>7879</v>
      </c>
      <c r="E1441" s="112">
        <v>9000</v>
      </c>
      <c r="F1441" s="112"/>
      <c r="G1441" s="279" t="s">
        <v>6338</v>
      </c>
      <c r="H1441" s="279"/>
      <c r="I1441" s="279"/>
      <c r="J1441" s="279"/>
      <c r="K1441" s="294">
        <v>3</v>
      </c>
      <c r="L1441" s="258"/>
      <c r="M1441" s="294"/>
      <c r="N1441" s="45" t="s">
        <v>6764</v>
      </c>
    </row>
    <row r="1442" spans="1:14" ht="63.75" x14ac:dyDescent="0.25">
      <c r="A1442" s="256" t="s">
        <v>6358</v>
      </c>
      <c r="B1442" s="334" t="s">
        <v>6359</v>
      </c>
      <c r="C1442" s="334"/>
      <c r="D1442" s="137" t="s">
        <v>7879</v>
      </c>
      <c r="E1442" s="112">
        <v>32000</v>
      </c>
      <c r="F1442" s="112"/>
      <c r="G1442" s="279" t="s">
        <v>6338</v>
      </c>
      <c r="H1442" s="279"/>
      <c r="I1442" s="279"/>
      <c r="J1442" s="279"/>
      <c r="K1442" s="294">
        <v>2</v>
      </c>
      <c r="L1442" s="258"/>
      <c r="M1442" s="294"/>
      <c r="N1442" s="45" t="s">
        <v>6764</v>
      </c>
    </row>
    <row r="1443" spans="1:14" ht="63.75" x14ac:dyDescent="0.25">
      <c r="A1443" s="256" t="s">
        <v>6360</v>
      </c>
      <c r="B1443" s="334" t="s">
        <v>6361</v>
      </c>
      <c r="C1443" s="334"/>
      <c r="D1443" s="137" t="s">
        <v>7879</v>
      </c>
      <c r="E1443" s="112">
        <v>63611.02</v>
      </c>
      <c r="F1443" s="112"/>
      <c r="G1443" s="279" t="s">
        <v>6338</v>
      </c>
      <c r="H1443" s="279"/>
      <c r="I1443" s="279"/>
      <c r="J1443" s="279"/>
      <c r="K1443" s="294">
        <v>1</v>
      </c>
      <c r="L1443" s="258"/>
      <c r="M1443" s="294"/>
      <c r="N1443" s="45" t="s">
        <v>6764</v>
      </c>
    </row>
    <row r="1444" spans="1:14" ht="63.75" x14ac:dyDescent="0.25">
      <c r="A1444" s="256" t="s">
        <v>6362</v>
      </c>
      <c r="B1444" s="334" t="s">
        <v>6363</v>
      </c>
      <c r="C1444" s="334"/>
      <c r="D1444" s="137" t="s">
        <v>7879</v>
      </c>
      <c r="E1444" s="112">
        <v>14913.62</v>
      </c>
      <c r="F1444" s="112"/>
      <c r="G1444" s="279" t="s">
        <v>6338</v>
      </c>
      <c r="H1444" s="279"/>
      <c r="I1444" s="279"/>
      <c r="J1444" s="279"/>
      <c r="K1444" s="294">
        <v>1</v>
      </c>
      <c r="L1444" s="258"/>
      <c r="M1444" s="294"/>
      <c r="N1444" s="45" t="s">
        <v>6764</v>
      </c>
    </row>
    <row r="1445" spans="1:14" ht="63.75" x14ac:dyDescent="0.25">
      <c r="A1445" s="256" t="s">
        <v>6364</v>
      </c>
      <c r="B1445" s="334" t="s">
        <v>6365</v>
      </c>
      <c r="C1445" s="334"/>
      <c r="D1445" s="137" t="s">
        <v>7879</v>
      </c>
      <c r="E1445" s="112">
        <v>32245</v>
      </c>
      <c r="F1445" s="112"/>
      <c r="G1445" s="279" t="s">
        <v>6338</v>
      </c>
      <c r="H1445" s="279"/>
      <c r="I1445" s="279"/>
      <c r="J1445" s="279"/>
      <c r="K1445" s="294">
        <v>1</v>
      </c>
      <c r="L1445" s="258"/>
      <c r="M1445" s="294"/>
      <c r="N1445" s="45" t="s">
        <v>6764</v>
      </c>
    </row>
    <row r="1446" spans="1:14" ht="63.75" x14ac:dyDescent="0.25">
      <c r="A1446" s="256" t="s">
        <v>6366</v>
      </c>
      <c r="B1446" s="334" t="s">
        <v>6367</v>
      </c>
      <c r="C1446" s="334"/>
      <c r="D1446" s="137" t="s">
        <v>7879</v>
      </c>
      <c r="E1446" s="112">
        <v>125000</v>
      </c>
      <c r="F1446" s="112"/>
      <c r="G1446" s="279" t="s">
        <v>6338</v>
      </c>
      <c r="H1446" s="279"/>
      <c r="I1446" s="279"/>
      <c r="J1446" s="279"/>
      <c r="K1446" s="294">
        <v>1</v>
      </c>
      <c r="L1446" s="258"/>
      <c r="M1446" s="294"/>
      <c r="N1446" s="45" t="s">
        <v>6764</v>
      </c>
    </row>
    <row r="1447" spans="1:14" ht="63.75" x14ac:dyDescent="0.25">
      <c r="A1447" s="256" t="s">
        <v>6368</v>
      </c>
      <c r="B1447" s="334" t="s">
        <v>6369</v>
      </c>
      <c r="C1447" s="334"/>
      <c r="D1447" s="137" t="s">
        <v>7879</v>
      </c>
      <c r="E1447" s="112">
        <v>70000</v>
      </c>
      <c r="F1447" s="112"/>
      <c r="G1447" s="279" t="s">
        <v>6338</v>
      </c>
      <c r="H1447" s="279"/>
      <c r="I1447" s="279"/>
      <c r="J1447" s="279"/>
      <c r="K1447" s="294">
        <v>1</v>
      </c>
      <c r="L1447" s="258"/>
      <c r="M1447" s="294"/>
      <c r="N1447" s="45" t="s">
        <v>6764</v>
      </c>
    </row>
    <row r="1448" spans="1:14" ht="63.75" x14ac:dyDescent="0.25">
      <c r="A1448" s="256" t="s">
        <v>6370</v>
      </c>
      <c r="B1448" s="334" t="s">
        <v>6371</v>
      </c>
      <c r="C1448" s="334"/>
      <c r="D1448" s="137" t="s">
        <v>7879</v>
      </c>
      <c r="E1448" s="112">
        <v>85000</v>
      </c>
      <c r="F1448" s="112"/>
      <c r="G1448" s="279" t="s">
        <v>6338</v>
      </c>
      <c r="H1448" s="279"/>
      <c r="I1448" s="279"/>
      <c r="J1448" s="279"/>
      <c r="K1448" s="294">
        <v>1</v>
      </c>
      <c r="L1448" s="258"/>
      <c r="M1448" s="294"/>
      <c r="N1448" s="45" t="s">
        <v>6764</v>
      </c>
    </row>
    <row r="1449" spans="1:14" ht="63.75" x14ac:dyDescent="0.25">
      <c r="A1449" s="256" t="s">
        <v>6372</v>
      </c>
      <c r="B1449" s="334" t="s">
        <v>6373</v>
      </c>
      <c r="C1449" s="334"/>
      <c r="D1449" s="137" t="s">
        <v>7879</v>
      </c>
      <c r="E1449" s="112">
        <v>26423</v>
      </c>
      <c r="F1449" s="112"/>
      <c r="G1449" s="279" t="s">
        <v>6338</v>
      </c>
      <c r="H1449" s="279"/>
      <c r="I1449" s="279"/>
      <c r="J1449" s="279"/>
      <c r="K1449" s="294">
        <v>1</v>
      </c>
      <c r="L1449" s="258"/>
      <c r="M1449" s="294"/>
      <c r="N1449" s="45" t="s">
        <v>6764</v>
      </c>
    </row>
    <row r="1450" spans="1:14" ht="63.75" x14ac:dyDescent="0.25">
      <c r="A1450" s="256" t="s">
        <v>6374</v>
      </c>
      <c r="B1450" s="334" t="s">
        <v>6375</v>
      </c>
      <c r="C1450" s="334"/>
      <c r="D1450" s="137" t="s">
        <v>7879</v>
      </c>
      <c r="E1450" s="112">
        <v>4783</v>
      </c>
      <c r="F1450" s="112"/>
      <c r="G1450" s="279" t="s">
        <v>6338</v>
      </c>
      <c r="H1450" s="279"/>
      <c r="I1450" s="279"/>
      <c r="J1450" s="279"/>
      <c r="K1450" s="294">
        <v>1</v>
      </c>
      <c r="L1450" s="258"/>
      <c r="M1450" s="294"/>
      <c r="N1450" s="45" t="s">
        <v>6764</v>
      </c>
    </row>
    <row r="1451" spans="1:14" ht="63.75" x14ac:dyDescent="0.25">
      <c r="A1451" s="256" t="s">
        <v>6376</v>
      </c>
      <c r="B1451" s="334" t="s">
        <v>6377</v>
      </c>
      <c r="C1451" s="334"/>
      <c r="D1451" s="137" t="s">
        <v>7879</v>
      </c>
      <c r="E1451" s="112">
        <v>5800</v>
      </c>
      <c r="F1451" s="112"/>
      <c r="G1451" s="279" t="s">
        <v>6338</v>
      </c>
      <c r="H1451" s="279"/>
      <c r="I1451" s="279"/>
      <c r="J1451" s="279"/>
      <c r="K1451" s="294">
        <v>1</v>
      </c>
      <c r="L1451" s="258"/>
      <c r="M1451" s="294"/>
      <c r="N1451" s="45" t="s">
        <v>6764</v>
      </c>
    </row>
    <row r="1452" spans="1:14" ht="63.75" x14ac:dyDescent="0.25">
      <c r="A1452" s="256" t="s">
        <v>6378</v>
      </c>
      <c r="B1452" s="334" t="s">
        <v>6379</v>
      </c>
      <c r="C1452" s="334"/>
      <c r="D1452" s="137" t="s">
        <v>7879</v>
      </c>
      <c r="E1452" s="112">
        <v>13000</v>
      </c>
      <c r="F1452" s="112"/>
      <c r="G1452" s="279" t="s">
        <v>6338</v>
      </c>
      <c r="H1452" s="279"/>
      <c r="I1452" s="279"/>
      <c r="J1452" s="279"/>
      <c r="K1452" s="294">
        <v>1</v>
      </c>
      <c r="L1452" s="258"/>
      <c r="M1452" s="294"/>
      <c r="N1452" s="45" t="s">
        <v>6764</v>
      </c>
    </row>
    <row r="1453" spans="1:14" ht="63.75" x14ac:dyDescent="0.25">
      <c r="A1453" s="256" t="s">
        <v>6380</v>
      </c>
      <c r="B1453" s="334" t="s">
        <v>6381</v>
      </c>
      <c r="C1453" s="334"/>
      <c r="D1453" s="137" t="s">
        <v>7879</v>
      </c>
      <c r="E1453" s="112">
        <v>76637.8</v>
      </c>
      <c r="F1453" s="112"/>
      <c r="G1453" s="279" t="s">
        <v>6338</v>
      </c>
      <c r="H1453" s="279"/>
      <c r="I1453" s="279"/>
      <c r="J1453" s="279"/>
      <c r="K1453" s="294">
        <v>2</v>
      </c>
      <c r="L1453" s="258"/>
      <c r="M1453" s="294"/>
      <c r="N1453" s="45" t="s">
        <v>6764</v>
      </c>
    </row>
    <row r="1454" spans="1:14" ht="63.75" x14ac:dyDescent="0.25">
      <c r="A1454" s="256" t="s">
        <v>6382</v>
      </c>
      <c r="B1454" s="334" t="s">
        <v>6381</v>
      </c>
      <c r="C1454" s="334"/>
      <c r="D1454" s="137" t="s">
        <v>7879</v>
      </c>
      <c r="E1454" s="112">
        <v>38318.89</v>
      </c>
      <c r="F1454" s="112"/>
      <c r="G1454" s="279" t="s">
        <v>6338</v>
      </c>
      <c r="H1454" s="279"/>
      <c r="I1454" s="279"/>
      <c r="J1454" s="279"/>
      <c r="K1454" s="294">
        <v>1</v>
      </c>
      <c r="L1454" s="258"/>
      <c r="M1454" s="294"/>
      <c r="N1454" s="45" t="s">
        <v>6764</v>
      </c>
    </row>
    <row r="1455" spans="1:14" ht="63.75" x14ac:dyDescent="0.25">
      <c r="A1455" s="256" t="s">
        <v>6383</v>
      </c>
      <c r="B1455" s="334" t="s">
        <v>6384</v>
      </c>
      <c r="C1455" s="334"/>
      <c r="D1455" s="137" t="s">
        <v>7879</v>
      </c>
      <c r="E1455" s="112">
        <v>15300</v>
      </c>
      <c r="F1455" s="112"/>
      <c r="G1455" s="279" t="s">
        <v>6338</v>
      </c>
      <c r="H1455" s="279"/>
      <c r="I1455" s="279"/>
      <c r="J1455" s="279"/>
      <c r="K1455" s="294">
        <v>3</v>
      </c>
      <c r="L1455" s="258"/>
      <c r="M1455" s="294"/>
      <c r="N1455" s="45" t="s">
        <v>6764</v>
      </c>
    </row>
    <row r="1456" spans="1:14" ht="63.75" x14ac:dyDescent="0.25">
      <c r="A1456" s="256" t="s">
        <v>6385</v>
      </c>
      <c r="B1456" s="334" t="s">
        <v>6386</v>
      </c>
      <c r="C1456" s="334"/>
      <c r="D1456" s="137" t="s">
        <v>7879</v>
      </c>
      <c r="E1456" s="112">
        <v>15000</v>
      </c>
      <c r="F1456" s="112"/>
      <c r="G1456" s="279" t="s">
        <v>6338</v>
      </c>
      <c r="H1456" s="279"/>
      <c r="I1456" s="279"/>
      <c r="J1456" s="279"/>
      <c r="K1456" s="294">
        <v>1</v>
      </c>
      <c r="L1456" s="258"/>
      <c r="M1456" s="294"/>
      <c r="N1456" s="45" t="s">
        <v>6764</v>
      </c>
    </row>
    <row r="1457" spans="1:14" ht="63.75" x14ac:dyDescent="0.25">
      <c r="A1457" s="256" t="s">
        <v>6387</v>
      </c>
      <c r="B1457" s="334" t="s">
        <v>6388</v>
      </c>
      <c r="C1457" s="334"/>
      <c r="D1457" s="137" t="s">
        <v>7879</v>
      </c>
      <c r="E1457" s="112">
        <v>8000</v>
      </c>
      <c r="F1457" s="112"/>
      <c r="G1457" s="279" t="s">
        <v>6338</v>
      </c>
      <c r="H1457" s="279"/>
      <c r="I1457" s="279"/>
      <c r="J1457" s="279"/>
      <c r="K1457" s="294">
        <v>1</v>
      </c>
      <c r="L1457" s="258"/>
      <c r="M1457" s="294"/>
      <c r="N1457" s="45" t="s">
        <v>6764</v>
      </c>
    </row>
    <row r="1458" spans="1:14" ht="63.75" x14ac:dyDescent="0.25">
      <c r="A1458" s="256" t="s">
        <v>6389</v>
      </c>
      <c r="B1458" s="334" t="s">
        <v>6390</v>
      </c>
      <c r="C1458" s="334"/>
      <c r="D1458" s="137" t="s">
        <v>7879</v>
      </c>
      <c r="E1458" s="112">
        <v>3266.66</v>
      </c>
      <c r="F1458" s="112"/>
      <c r="G1458" s="279" t="s">
        <v>6338</v>
      </c>
      <c r="H1458" s="279"/>
      <c r="I1458" s="279"/>
      <c r="J1458" s="279"/>
      <c r="K1458" s="294"/>
      <c r="L1458" s="258"/>
      <c r="M1458" s="294"/>
      <c r="N1458" s="45" t="s">
        <v>6764</v>
      </c>
    </row>
    <row r="1459" spans="1:14" ht="63.75" x14ac:dyDescent="0.25">
      <c r="A1459" s="256" t="s">
        <v>6391</v>
      </c>
      <c r="B1459" s="334" t="s">
        <v>6392</v>
      </c>
      <c r="C1459" s="334"/>
      <c r="D1459" s="137" t="s">
        <v>7879</v>
      </c>
      <c r="E1459" s="112">
        <v>60200</v>
      </c>
      <c r="F1459" s="112"/>
      <c r="G1459" s="279" t="s">
        <v>6338</v>
      </c>
      <c r="H1459" s="279"/>
      <c r="I1459" s="279"/>
      <c r="J1459" s="279"/>
      <c r="K1459" s="294">
        <v>1</v>
      </c>
      <c r="L1459" s="258"/>
      <c r="M1459" s="294"/>
      <c r="N1459" s="45" t="s">
        <v>6764</v>
      </c>
    </row>
    <row r="1460" spans="1:14" ht="63.75" x14ac:dyDescent="0.25">
      <c r="A1460" s="256" t="s">
        <v>6393</v>
      </c>
      <c r="B1460" s="334" t="s">
        <v>6394</v>
      </c>
      <c r="C1460" s="334"/>
      <c r="D1460" s="137" t="s">
        <v>7879</v>
      </c>
      <c r="E1460" s="112">
        <v>73000</v>
      </c>
      <c r="F1460" s="112"/>
      <c r="G1460" s="279" t="s">
        <v>6338</v>
      </c>
      <c r="H1460" s="279"/>
      <c r="I1460" s="279"/>
      <c r="J1460" s="279"/>
      <c r="K1460" s="294">
        <v>1</v>
      </c>
      <c r="L1460" s="258"/>
      <c r="M1460" s="294"/>
      <c r="N1460" s="45" t="s">
        <v>6764</v>
      </c>
    </row>
    <row r="1461" spans="1:14" ht="63.75" x14ac:dyDescent="0.25">
      <c r="A1461" s="256" t="s">
        <v>6395</v>
      </c>
      <c r="B1461" s="334" t="s">
        <v>6396</v>
      </c>
      <c r="C1461" s="334"/>
      <c r="D1461" s="137" t="s">
        <v>7879</v>
      </c>
      <c r="E1461" s="112">
        <v>89200</v>
      </c>
      <c r="F1461" s="112"/>
      <c r="G1461" s="279" t="s">
        <v>6338</v>
      </c>
      <c r="H1461" s="279"/>
      <c r="I1461" s="279"/>
      <c r="J1461" s="279"/>
      <c r="K1461" s="294">
        <v>1</v>
      </c>
      <c r="L1461" s="258"/>
      <c r="M1461" s="294"/>
      <c r="N1461" s="45" t="s">
        <v>6764</v>
      </c>
    </row>
    <row r="1462" spans="1:14" ht="63.75" x14ac:dyDescent="0.25">
      <c r="A1462" s="256" t="s">
        <v>6397</v>
      </c>
      <c r="B1462" s="334" t="s">
        <v>6398</v>
      </c>
      <c r="C1462" s="334"/>
      <c r="D1462" s="137" t="s">
        <v>7879</v>
      </c>
      <c r="E1462" s="112">
        <v>46500</v>
      </c>
      <c r="F1462" s="112"/>
      <c r="G1462" s="279" t="s">
        <v>6338</v>
      </c>
      <c r="H1462" s="279"/>
      <c r="I1462" s="279"/>
      <c r="J1462" s="279"/>
      <c r="K1462" s="294">
        <v>1</v>
      </c>
      <c r="L1462" s="258"/>
      <c r="M1462" s="294"/>
      <c r="N1462" s="45" t="s">
        <v>6764</v>
      </c>
    </row>
    <row r="1463" spans="1:14" ht="63.75" x14ac:dyDescent="0.25">
      <c r="A1463" s="256" t="s">
        <v>6399</v>
      </c>
      <c r="B1463" s="334" t="s">
        <v>6400</v>
      </c>
      <c r="C1463" s="334"/>
      <c r="D1463" s="137" t="s">
        <v>7879</v>
      </c>
      <c r="E1463" s="112">
        <v>363211</v>
      </c>
      <c r="F1463" s="112"/>
      <c r="G1463" s="279" t="s">
        <v>6338</v>
      </c>
      <c r="H1463" s="279"/>
      <c r="I1463" s="279"/>
      <c r="J1463" s="279"/>
      <c r="K1463" s="294">
        <v>1</v>
      </c>
      <c r="L1463" s="258"/>
      <c r="M1463" s="294"/>
      <c r="N1463" s="45" t="s">
        <v>6764</v>
      </c>
    </row>
    <row r="1464" spans="1:14" ht="63.75" x14ac:dyDescent="0.25">
      <c r="A1464" s="256" t="s">
        <v>6401</v>
      </c>
      <c r="B1464" s="334" t="s">
        <v>6402</v>
      </c>
      <c r="C1464" s="334"/>
      <c r="D1464" s="137" t="s">
        <v>7879</v>
      </c>
      <c r="E1464" s="112">
        <v>26780</v>
      </c>
      <c r="F1464" s="112"/>
      <c r="G1464" s="279" t="s">
        <v>6338</v>
      </c>
      <c r="H1464" s="279"/>
      <c r="I1464" s="279"/>
      <c r="J1464" s="279"/>
      <c r="K1464" s="294">
        <v>1</v>
      </c>
      <c r="L1464" s="258"/>
      <c r="M1464" s="294"/>
      <c r="N1464" s="45" t="s">
        <v>6764</v>
      </c>
    </row>
    <row r="1465" spans="1:14" ht="63.75" x14ac:dyDescent="0.25">
      <c r="A1465" s="256" t="s">
        <v>6403</v>
      </c>
      <c r="B1465" s="334" t="s">
        <v>6404</v>
      </c>
      <c r="C1465" s="334"/>
      <c r="D1465" s="137" t="s">
        <v>7879</v>
      </c>
      <c r="E1465" s="112">
        <v>13880</v>
      </c>
      <c r="F1465" s="112"/>
      <c r="G1465" s="279" t="s">
        <v>6338</v>
      </c>
      <c r="H1465" s="279"/>
      <c r="I1465" s="279"/>
      <c r="J1465" s="279"/>
      <c r="K1465" s="294">
        <v>1</v>
      </c>
      <c r="L1465" s="258"/>
      <c r="M1465" s="294"/>
      <c r="N1465" s="45" t="s">
        <v>6764</v>
      </c>
    </row>
    <row r="1466" spans="1:14" ht="63.75" x14ac:dyDescent="0.25">
      <c r="A1466" s="256" t="s">
        <v>6405</v>
      </c>
      <c r="B1466" s="334" t="s">
        <v>6406</v>
      </c>
      <c r="C1466" s="334"/>
      <c r="D1466" s="137" t="s">
        <v>7879</v>
      </c>
      <c r="E1466" s="112">
        <v>15200</v>
      </c>
      <c r="F1466" s="112"/>
      <c r="G1466" s="279" t="s">
        <v>6338</v>
      </c>
      <c r="H1466" s="279"/>
      <c r="I1466" s="279"/>
      <c r="J1466" s="279"/>
      <c r="K1466" s="294">
        <v>1</v>
      </c>
      <c r="L1466" s="258"/>
      <c r="M1466" s="294"/>
      <c r="N1466" s="45" t="s">
        <v>6764</v>
      </c>
    </row>
    <row r="1467" spans="1:14" ht="63.75" x14ac:dyDescent="0.25">
      <c r="A1467" s="256" t="s">
        <v>6407</v>
      </c>
      <c r="B1467" s="334" t="s">
        <v>6408</v>
      </c>
      <c r="C1467" s="334"/>
      <c r="D1467" s="137" t="s">
        <v>7879</v>
      </c>
      <c r="E1467" s="112">
        <v>15860</v>
      </c>
      <c r="F1467" s="112"/>
      <c r="G1467" s="279" t="s">
        <v>6338</v>
      </c>
      <c r="H1467" s="279"/>
      <c r="I1467" s="279"/>
      <c r="J1467" s="279"/>
      <c r="K1467" s="294">
        <v>1</v>
      </c>
      <c r="L1467" s="258"/>
      <c r="M1467" s="294"/>
      <c r="N1467" s="45" t="s">
        <v>6764</v>
      </c>
    </row>
    <row r="1468" spans="1:14" ht="63.75" x14ac:dyDescent="0.25">
      <c r="A1468" s="256" t="s">
        <v>6409</v>
      </c>
      <c r="B1468" s="334" t="s">
        <v>6410</v>
      </c>
      <c r="C1468" s="334"/>
      <c r="D1468" s="137" t="s">
        <v>7879</v>
      </c>
      <c r="E1468" s="112">
        <v>14060</v>
      </c>
      <c r="F1468" s="112"/>
      <c r="G1468" s="279" t="s">
        <v>6338</v>
      </c>
      <c r="H1468" s="279"/>
      <c r="I1468" s="279"/>
      <c r="J1468" s="279"/>
      <c r="K1468" s="294">
        <v>1</v>
      </c>
      <c r="L1468" s="258"/>
      <c r="M1468" s="294"/>
      <c r="N1468" s="45" t="s">
        <v>6764</v>
      </c>
    </row>
    <row r="1469" spans="1:14" ht="63.75" x14ac:dyDescent="0.25">
      <c r="A1469" s="256" t="s">
        <v>6411</v>
      </c>
      <c r="B1469" s="334" t="s">
        <v>6412</v>
      </c>
      <c r="C1469" s="334"/>
      <c r="D1469" s="137" t="s">
        <v>7879</v>
      </c>
      <c r="E1469" s="112">
        <v>15354</v>
      </c>
      <c r="F1469" s="112"/>
      <c r="G1469" s="279" t="s">
        <v>6338</v>
      </c>
      <c r="H1469" s="279"/>
      <c r="I1469" s="279"/>
      <c r="J1469" s="279"/>
      <c r="K1469" s="294">
        <v>1</v>
      </c>
      <c r="L1469" s="258"/>
      <c r="M1469" s="294"/>
      <c r="N1469" s="45" t="s">
        <v>6764</v>
      </c>
    </row>
    <row r="1470" spans="1:14" ht="63.75" x14ac:dyDescent="0.25">
      <c r="A1470" s="256" t="s">
        <v>6413</v>
      </c>
      <c r="B1470" s="334" t="s">
        <v>6414</v>
      </c>
      <c r="C1470" s="334"/>
      <c r="D1470" s="137" t="s">
        <v>7879</v>
      </c>
      <c r="E1470" s="112">
        <v>17048</v>
      </c>
      <c r="F1470" s="112"/>
      <c r="G1470" s="279" t="s">
        <v>6338</v>
      </c>
      <c r="H1470" s="279"/>
      <c r="I1470" s="279"/>
      <c r="J1470" s="279"/>
      <c r="K1470" s="294">
        <v>4</v>
      </c>
      <c r="L1470" s="258"/>
      <c r="M1470" s="294"/>
      <c r="N1470" s="45" t="s">
        <v>6764</v>
      </c>
    </row>
    <row r="1471" spans="1:14" ht="63.75" x14ac:dyDescent="0.25">
      <c r="A1471" s="256" t="s">
        <v>6415</v>
      </c>
      <c r="B1471" s="334" t="s">
        <v>6416</v>
      </c>
      <c r="C1471" s="334"/>
      <c r="D1471" s="137" t="s">
        <v>7879</v>
      </c>
      <c r="E1471" s="112">
        <v>14400</v>
      </c>
      <c r="F1471" s="112"/>
      <c r="G1471" s="279" t="s">
        <v>6338</v>
      </c>
      <c r="H1471" s="279"/>
      <c r="I1471" s="279"/>
      <c r="J1471" s="279"/>
      <c r="K1471" s="294">
        <v>5</v>
      </c>
      <c r="L1471" s="258"/>
      <c r="M1471" s="294"/>
      <c r="N1471" s="45" t="s">
        <v>6764</v>
      </c>
    </row>
    <row r="1472" spans="1:14" ht="63.75" x14ac:dyDescent="0.25">
      <c r="A1472" s="256" t="s">
        <v>6417</v>
      </c>
      <c r="B1472" s="334" t="s">
        <v>6418</v>
      </c>
      <c r="C1472" s="334"/>
      <c r="D1472" s="137" t="s">
        <v>7879</v>
      </c>
      <c r="E1472" s="112">
        <v>51033</v>
      </c>
      <c r="F1472" s="112"/>
      <c r="G1472" s="279" t="s">
        <v>6338</v>
      </c>
      <c r="H1472" s="279"/>
      <c r="I1472" s="279"/>
      <c r="J1472" s="279"/>
      <c r="K1472" s="294">
        <v>1</v>
      </c>
      <c r="L1472" s="258"/>
      <c r="M1472" s="294"/>
      <c r="N1472" s="45" t="s">
        <v>6764</v>
      </c>
    </row>
    <row r="1473" spans="1:14" ht="63.75" x14ac:dyDescent="0.25">
      <c r="A1473" s="256" t="s">
        <v>6419</v>
      </c>
      <c r="B1473" s="334" t="s">
        <v>6420</v>
      </c>
      <c r="C1473" s="334"/>
      <c r="D1473" s="137" t="s">
        <v>7879</v>
      </c>
      <c r="E1473" s="112">
        <v>880000</v>
      </c>
      <c r="F1473" s="112"/>
      <c r="G1473" s="279" t="s">
        <v>6338</v>
      </c>
      <c r="H1473" s="279"/>
      <c r="I1473" s="279"/>
      <c r="J1473" s="279"/>
      <c r="K1473" s="294">
        <v>1</v>
      </c>
      <c r="L1473" s="258"/>
      <c r="M1473" s="294"/>
      <c r="N1473" s="45" t="s">
        <v>6764</v>
      </c>
    </row>
    <row r="1474" spans="1:14" ht="63.75" x14ac:dyDescent="0.25">
      <c r="A1474" s="256" t="s">
        <v>6421</v>
      </c>
      <c r="B1474" s="334" t="s">
        <v>6422</v>
      </c>
      <c r="C1474" s="334"/>
      <c r="D1474" s="137" t="s">
        <v>7879</v>
      </c>
      <c r="E1474" s="112">
        <v>439500</v>
      </c>
      <c r="F1474" s="112"/>
      <c r="G1474" s="279" t="s">
        <v>6338</v>
      </c>
      <c r="H1474" s="279"/>
      <c r="I1474" s="279"/>
      <c r="J1474" s="279"/>
      <c r="K1474" s="294">
        <v>1</v>
      </c>
      <c r="L1474" s="258"/>
      <c r="M1474" s="294"/>
      <c r="N1474" s="45" t="s">
        <v>6764</v>
      </c>
    </row>
    <row r="1475" spans="1:14" ht="63.75" x14ac:dyDescent="0.25">
      <c r="A1475" s="256" t="s">
        <v>6423</v>
      </c>
      <c r="B1475" s="334" t="s">
        <v>6424</v>
      </c>
      <c r="C1475" s="334"/>
      <c r="D1475" s="137" t="s">
        <v>7879</v>
      </c>
      <c r="E1475" s="112">
        <v>1222378.3999999999</v>
      </c>
      <c r="F1475" s="112"/>
      <c r="G1475" s="279" t="s">
        <v>6338</v>
      </c>
      <c r="H1475" s="279"/>
      <c r="I1475" s="279"/>
      <c r="J1475" s="279"/>
      <c r="K1475" s="294">
        <v>39</v>
      </c>
      <c r="L1475" s="258"/>
      <c r="M1475" s="294"/>
      <c r="N1475" s="45" t="s">
        <v>6764</v>
      </c>
    </row>
    <row r="1476" spans="1:14" ht="63.75" x14ac:dyDescent="0.25">
      <c r="A1476" s="256" t="s">
        <v>6425</v>
      </c>
      <c r="B1476" s="334" t="s">
        <v>6426</v>
      </c>
      <c r="C1476" s="334"/>
      <c r="D1476" s="137" t="s">
        <v>7879</v>
      </c>
      <c r="E1476" s="112">
        <v>22000.080000000002</v>
      </c>
      <c r="F1476" s="112"/>
      <c r="G1476" s="279" t="s">
        <v>6338</v>
      </c>
      <c r="H1476" s="279"/>
      <c r="I1476" s="279"/>
      <c r="J1476" s="279"/>
      <c r="K1476" s="294">
        <v>1</v>
      </c>
      <c r="L1476" s="258"/>
      <c r="M1476" s="294"/>
      <c r="N1476" s="45" t="s">
        <v>6764</v>
      </c>
    </row>
    <row r="1477" spans="1:14" ht="63.75" x14ac:dyDescent="0.25">
      <c r="A1477" s="256" t="s">
        <v>6427</v>
      </c>
      <c r="B1477" s="334" t="s">
        <v>6428</v>
      </c>
      <c r="C1477" s="334"/>
      <c r="D1477" s="137" t="s">
        <v>7879</v>
      </c>
      <c r="E1477" s="112">
        <v>298500</v>
      </c>
      <c r="F1477" s="112"/>
      <c r="G1477" s="279" t="s">
        <v>6338</v>
      </c>
      <c r="H1477" s="279"/>
      <c r="I1477" s="279"/>
      <c r="J1477" s="279"/>
      <c r="K1477" s="294">
        <v>1</v>
      </c>
      <c r="L1477" s="258"/>
      <c r="M1477" s="294"/>
      <c r="N1477" s="45" t="s">
        <v>6764</v>
      </c>
    </row>
    <row r="1478" spans="1:14" ht="63.75" x14ac:dyDescent="0.25">
      <c r="A1478" s="256" t="s">
        <v>6429</v>
      </c>
      <c r="B1478" s="334" t="s">
        <v>6430</v>
      </c>
      <c r="C1478" s="334"/>
      <c r="D1478" s="137" t="s">
        <v>7879</v>
      </c>
      <c r="E1478" s="112">
        <v>253000</v>
      </c>
      <c r="F1478" s="112"/>
      <c r="G1478" s="279" t="s">
        <v>6338</v>
      </c>
      <c r="H1478" s="279"/>
      <c r="I1478" s="279"/>
      <c r="J1478" s="279"/>
      <c r="K1478" s="294">
        <v>45</v>
      </c>
      <c r="L1478" s="258"/>
      <c r="M1478" s="294"/>
      <c r="N1478" s="45" t="s">
        <v>6764</v>
      </c>
    </row>
    <row r="1479" spans="1:14" ht="63.75" x14ac:dyDescent="0.25">
      <c r="A1479" s="256" t="s">
        <v>6431</v>
      </c>
      <c r="B1479" s="334" t="s">
        <v>6432</v>
      </c>
      <c r="C1479" s="334"/>
      <c r="D1479" s="137" t="s">
        <v>7879</v>
      </c>
      <c r="E1479" s="112">
        <v>9300</v>
      </c>
      <c r="F1479" s="112"/>
      <c r="G1479" s="279" t="s">
        <v>6338</v>
      </c>
      <c r="H1479" s="279"/>
      <c r="I1479" s="279"/>
      <c r="J1479" s="279"/>
      <c r="K1479" s="294">
        <v>2</v>
      </c>
      <c r="L1479" s="258"/>
      <c r="M1479" s="294"/>
      <c r="N1479" s="45" t="s">
        <v>6764</v>
      </c>
    </row>
    <row r="1480" spans="1:14" ht="63.75" x14ac:dyDescent="0.25">
      <c r="A1480" s="256" t="s">
        <v>6433</v>
      </c>
      <c r="B1480" s="334" t="s">
        <v>6434</v>
      </c>
      <c r="C1480" s="334"/>
      <c r="D1480" s="137" t="s">
        <v>7879</v>
      </c>
      <c r="E1480" s="112">
        <v>19575</v>
      </c>
      <c r="F1480" s="112"/>
      <c r="G1480" s="279" t="s">
        <v>6338</v>
      </c>
      <c r="H1480" s="279"/>
      <c r="I1480" s="279"/>
      <c r="J1480" s="279"/>
      <c r="K1480" s="294">
        <v>3</v>
      </c>
      <c r="L1480" s="258"/>
      <c r="M1480" s="294"/>
      <c r="N1480" s="45" t="s">
        <v>6764</v>
      </c>
    </row>
    <row r="1481" spans="1:14" ht="63.75" x14ac:dyDescent="0.25">
      <c r="A1481" s="256" t="s">
        <v>6435</v>
      </c>
      <c r="B1481" s="334" t="s">
        <v>6436</v>
      </c>
      <c r="C1481" s="334"/>
      <c r="D1481" s="137" t="s">
        <v>7879</v>
      </c>
      <c r="E1481" s="112">
        <v>38125</v>
      </c>
      <c r="F1481" s="112"/>
      <c r="G1481" s="279" t="s">
        <v>6338</v>
      </c>
      <c r="H1481" s="279"/>
      <c r="I1481" s="279"/>
      <c r="J1481" s="279"/>
      <c r="K1481" s="294">
        <v>5</v>
      </c>
      <c r="L1481" s="258"/>
      <c r="M1481" s="294"/>
      <c r="N1481" s="45" t="s">
        <v>6764</v>
      </c>
    </row>
    <row r="1482" spans="1:14" ht="63.75" x14ac:dyDescent="0.25">
      <c r="A1482" s="256" t="s">
        <v>6437</v>
      </c>
      <c r="B1482" s="334" t="s">
        <v>6438</v>
      </c>
      <c r="C1482" s="334"/>
      <c r="D1482" s="137" t="s">
        <v>7879</v>
      </c>
      <c r="E1482" s="112">
        <v>238600</v>
      </c>
      <c r="F1482" s="112"/>
      <c r="G1482" s="279" t="s">
        <v>6338</v>
      </c>
      <c r="H1482" s="279"/>
      <c r="I1482" s="279"/>
      <c r="J1482" s="279"/>
      <c r="K1482" s="294">
        <v>1</v>
      </c>
      <c r="L1482" s="258"/>
      <c r="M1482" s="294"/>
      <c r="N1482" s="45" t="s">
        <v>6764</v>
      </c>
    </row>
    <row r="1483" spans="1:14" ht="63.75" x14ac:dyDescent="0.25">
      <c r="A1483" s="256" t="s">
        <v>6439</v>
      </c>
      <c r="B1483" s="334" t="s">
        <v>6440</v>
      </c>
      <c r="C1483" s="334"/>
      <c r="D1483" s="137" t="s">
        <v>7879</v>
      </c>
      <c r="E1483" s="112">
        <v>189672</v>
      </c>
      <c r="F1483" s="112"/>
      <c r="G1483" s="279" t="s">
        <v>6338</v>
      </c>
      <c r="H1483" s="279"/>
      <c r="I1483" s="279"/>
      <c r="J1483" s="279"/>
      <c r="K1483" s="294">
        <v>14</v>
      </c>
      <c r="L1483" s="258"/>
      <c r="M1483" s="294"/>
      <c r="N1483" s="45" t="s">
        <v>6764</v>
      </c>
    </row>
    <row r="1484" spans="1:14" ht="63.75" x14ac:dyDescent="0.25">
      <c r="A1484" s="256" t="s">
        <v>6441</v>
      </c>
      <c r="B1484" s="334" t="s">
        <v>6440</v>
      </c>
      <c r="C1484" s="334"/>
      <c r="D1484" s="137" t="s">
        <v>7879</v>
      </c>
      <c r="E1484" s="112">
        <v>13555</v>
      </c>
      <c r="F1484" s="112"/>
      <c r="G1484" s="279" t="s">
        <v>6338</v>
      </c>
      <c r="H1484" s="279"/>
      <c r="I1484" s="279"/>
      <c r="J1484" s="279"/>
      <c r="K1484" s="294">
        <v>1</v>
      </c>
      <c r="L1484" s="258"/>
      <c r="M1484" s="294"/>
      <c r="N1484" s="45" t="s">
        <v>6764</v>
      </c>
    </row>
    <row r="1485" spans="1:14" ht="63.75" x14ac:dyDescent="0.25">
      <c r="A1485" s="256" t="s">
        <v>6442</v>
      </c>
      <c r="B1485" s="334" t="s">
        <v>6443</v>
      </c>
      <c r="C1485" s="334"/>
      <c r="D1485" s="137" t="s">
        <v>7879</v>
      </c>
      <c r="E1485" s="112">
        <v>43080</v>
      </c>
      <c r="F1485" s="112"/>
      <c r="G1485" s="279" t="s">
        <v>6338</v>
      </c>
      <c r="H1485" s="279"/>
      <c r="I1485" s="279"/>
      <c r="J1485" s="279"/>
      <c r="K1485" s="294">
        <v>1</v>
      </c>
      <c r="L1485" s="258"/>
      <c r="M1485" s="294"/>
      <c r="N1485" s="45" t="s">
        <v>6764</v>
      </c>
    </row>
    <row r="1486" spans="1:14" ht="63.75" x14ac:dyDescent="0.25">
      <c r="A1486" s="256" t="s">
        <v>6444</v>
      </c>
      <c r="B1486" s="334" t="s">
        <v>6445</v>
      </c>
      <c r="C1486" s="334"/>
      <c r="D1486" s="137" t="s">
        <v>7879</v>
      </c>
      <c r="E1486" s="112">
        <v>48680</v>
      </c>
      <c r="F1486" s="112"/>
      <c r="G1486" s="279" t="s">
        <v>6338</v>
      </c>
      <c r="H1486" s="279"/>
      <c r="I1486" s="279"/>
      <c r="J1486" s="279"/>
      <c r="K1486" s="294">
        <v>1</v>
      </c>
      <c r="L1486" s="258"/>
      <c r="M1486" s="294"/>
      <c r="N1486" s="45" t="s">
        <v>6764</v>
      </c>
    </row>
    <row r="1487" spans="1:14" ht="63.75" x14ac:dyDescent="0.25">
      <c r="A1487" s="256" t="s">
        <v>6446</v>
      </c>
      <c r="B1487" s="334" t="s">
        <v>6447</v>
      </c>
      <c r="C1487" s="334"/>
      <c r="D1487" s="137" t="s">
        <v>7879</v>
      </c>
      <c r="E1487" s="112">
        <v>4240</v>
      </c>
      <c r="F1487" s="112"/>
      <c r="G1487" s="279" t="s">
        <v>6338</v>
      </c>
      <c r="H1487" s="279"/>
      <c r="I1487" s="279"/>
      <c r="J1487" s="279"/>
      <c r="K1487" s="294">
        <v>3</v>
      </c>
      <c r="L1487" s="258"/>
      <c r="M1487" s="294"/>
      <c r="N1487" s="45" t="s">
        <v>6764</v>
      </c>
    </row>
    <row r="1488" spans="1:14" ht="63.75" x14ac:dyDescent="0.25">
      <c r="A1488" s="256" t="s">
        <v>6448</v>
      </c>
      <c r="B1488" s="334" t="s">
        <v>6449</v>
      </c>
      <c r="C1488" s="334"/>
      <c r="D1488" s="137" t="s">
        <v>7879</v>
      </c>
      <c r="E1488" s="112">
        <v>19358</v>
      </c>
      <c r="F1488" s="112"/>
      <c r="G1488" s="279" t="s">
        <v>6338</v>
      </c>
      <c r="H1488" s="279"/>
      <c r="I1488" s="279"/>
      <c r="J1488" s="279"/>
      <c r="K1488" s="294">
        <v>1</v>
      </c>
      <c r="L1488" s="258"/>
      <c r="M1488" s="294"/>
      <c r="N1488" s="45" t="s">
        <v>6764</v>
      </c>
    </row>
    <row r="1489" spans="1:14" ht="63.75" x14ac:dyDescent="0.25">
      <c r="A1489" s="256" t="s">
        <v>6450</v>
      </c>
      <c r="B1489" s="334" t="s">
        <v>6451</v>
      </c>
      <c r="C1489" s="334"/>
      <c r="D1489" s="137" t="s">
        <v>7879</v>
      </c>
      <c r="E1489" s="112">
        <v>68065.259999999995</v>
      </c>
      <c r="F1489" s="112"/>
      <c r="G1489" s="279" t="s">
        <v>6338</v>
      </c>
      <c r="H1489" s="279"/>
      <c r="I1489" s="279"/>
      <c r="J1489" s="279"/>
      <c r="K1489" s="294">
        <v>1</v>
      </c>
      <c r="L1489" s="258"/>
      <c r="M1489" s="294"/>
      <c r="N1489" s="45" t="s">
        <v>6764</v>
      </c>
    </row>
    <row r="1490" spans="1:14" ht="63.75" x14ac:dyDescent="0.25">
      <c r="A1490" s="256" t="s">
        <v>6452</v>
      </c>
      <c r="B1490" s="334" t="s">
        <v>6453</v>
      </c>
      <c r="C1490" s="334"/>
      <c r="D1490" s="137" t="s">
        <v>7879</v>
      </c>
      <c r="E1490" s="112">
        <v>139580</v>
      </c>
      <c r="F1490" s="112"/>
      <c r="G1490" s="279" t="s">
        <v>6338</v>
      </c>
      <c r="H1490" s="279"/>
      <c r="I1490" s="279"/>
      <c r="J1490" s="279"/>
      <c r="K1490" s="294">
        <v>2</v>
      </c>
      <c r="L1490" s="258"/>
      <c r="M1490" s="294"/>
      <c r="N1490" s="45" t="s">
        <v>6764</v>
      </c>
    </row>
    <row r="1491" spans="1:14" ht="63.75" x14ac:dyDescent="0.25">
      <c r="A1491" s="256" t="s">
        <v>6454</v>
      </c>
      <c r="B1491" s="334" t="s">
        <v>6455</v>
      </c>
      <c r="C1491" s="334"/>
      <c r="D1491" s="137" t="s">
        <v>7879</v>
      </c>
      <c r="E1491" s="112">
        <v>32550</v>
      </c>
      <c r="F1491" s="112"/>
      <c r="G1491" s="279" t="s">
        <v>6338</v>
      </c>
      <c r="H1491" s="279"/>
      <c r="I1491" s="279"/>
      <c r="J1491" s="279"/>
      <c r="K1491" s="294">
        <v>1</v>
      </c>
      <c r="L1491" s="258"/>
      <c r="M1491" s="294"/>
      <c r="N1491" s="45" t="s">
        <v>6764</v>
      </c>
    </row>
    <row r="1492" spans="1:14" ht="63.75" x14ac:dyDescent="0.25">
      <c r="A1492" s="256" t="s">
        <v>6456</v>
      </c>
      <c r="B1492" s="334" t="s">
        <v>6457</v>
      </c>
      <c r="C1492" s="334"/>
      <c r="D1492" s="137" t="s">
        <v>7879</v>
      </c>
      <c r="E1492" s="112">
        <v>12479</v>
      </c>
      <c r="F1492" s="112"/>
      <c r="G1492" s="279" t="s">
        <v>6338</v>
      </c>
      <c r="H1492" s="279"/>
      <c r="I1492" s="279"/>
      <c r="J1492" s="279"/>
      <c r="K1492" s="294">
        <v>1</v>
      </c>
      <c r="L1492" s="258"/>
      <c r="M1492" s="294"/>
      <c r="N1492" s="45" t="s">
        <v>6764</v>
      </c>
    </row>
    <row r="1493" spans="1:14" ht="63.75" x14ac:dyDescent="0.25">
      <c r="A1493" s="256"/>
      <c r="B1493" s="334" t="s">
        <v>6459</v>
      </c>
      <c r="C1493" s="334"/>
      <c r="D1493" s="137" t="s">
        <v>7879</v>
      </c>
      <c r="E1493" s="112">
        <v>370870.5</v>
      </c>
      <c r="F1493" s="112"/>
      <c r="G1493" s="279" t="s">
        <v>6338</v>
      </c>
      <c r="H1493" s="279"/>
      <c r="I1493" s="279"/>
      <c r="J1493" s="279"/>
      <c r="K1493" s="294"/>
      <c r="L1493" s="258"/>
      <c r="M1493" s="294"/>
      <c r="N1493" s="45" t="s">
        <v>6764</v>
      </c>
    </row>
    <row r="1494" spans="1:14" ht="63.75" x14ac:dyDescent="0.25">
      <c r="A1494" s="256" t="s">
        <v>6448</v>
      </c>
      <c r="B1494" s="334" t="s">
        <v>6460</v>
      </c>
      <c r="C1494" s="334"/>
      <c r="D1494" s="137" t="s">
        <v>7879</v>
      </c>
      <c r="E1494" s="112">
        <v>10120</v>
      </c>
      <c r="F1494" s="112"/>
      <c r="G1494" s="279" t="s">
        <v>6338</v>
      </c>
      <c r="H1494" s="279"/>
      <c r="I1494" s="279"/>
      <c r="J1494" s="279"/>
      <c r="K1494" s="294">
        <v>1</v>
      </c>
      <c r="L1494" s="258"/>
      <c r="M1494" s="294"/>
      <c r="N1494" s="45" t="s">
        <v>6764</v>
      </c>
    </row>
    <row r="1495" spans="1:14" ht="63.75" x14ac:dyDescent="0.25">
      <c r="A1495" s="256" t="s">
        <v>6461</v>
      </c>
      <c r="B1495" s="334" t="s">
        <v>6462</v>
      </c>
      <c r="C1495" s="334"/>
      <c r="D1495" s="137" t="s">
        <v>7879</v>
      </c>
      <c r="E1495" s="112">
        <v>25960</v>
      </c>
      <c r="F1495" s="112"/>
      <c r="G1495" s="279" t="s">
        <v>6338</v>
      </c>
      <c r="H1495" s="279"/>
      <c r="I1495" s="279"/>
      <c r="J1495" s="279"/>
      <c r="K1495" s="294">
        <v>2</v>
      </c>
      <c r="L1495" s="258"/>
      <c r="M1495" s="294"/>
      <c r="N1495" s="45" t="s">
        <v>6764</v>
      </c>
    </row>
    <row r="1496" spans="1:14" ht="63.75" x14ac:dyDescent="0.25">
      <c r="A1496" s="256" t="s">
        <v>6463</v>
      </c>
      <c r="B1496" s="334" t="s">
        <v>6464</v>
      </c>
      <c r="C1496" s="334"/>
      <c r="D1496" s="137" t="s">
        <v>7879</v>
      </c>
      <c r="E1496" s="112">
        <v>26400</v>
      </c>
      <c r="F1496" s="112"/>
      <c r="G1496" s="279" t="s">
        <v>6338</v>
      </c>
      <c r="H1496" s="279"/>
      <c r="I1496" s="279"/>
      <c r="J1496" s="279"/>
      <c r="K1496" s="294">
        <v>2</v>
      </c>
      <c r="L1496" s="258"/>
      <c r="M1496" s="294"/>
      <c r="N1496" s="45" t="s">
        <v>6764</v>
      </c>
    </row>
    <row r="1497" spans="1:14" ht="63.75" x14ac:dyDescent="0.25">
      <c r="A1497" s="256" t="s">
        <v>6465</v>
      </c>
      <c r="B1497" s="334" t="s">
        <v>6466</v>
      </c>
      <c r="C1497" s="334"/>
      <c r="D1497" s="137" t="s">
        <v>7879</v>
      </c>
      <c r="E1497" s="112">
        <v>35200</v>
      </c>
      <c r="F1497" s="112"/>
      <c r="G1497" s="279" t="s">
        <v>6338</v>
      </c>
      <c r="H1497" s="279"/>
      <c r="I1497" s="279"/>
      <c r="J1497" s="279"/>
      <c r="K1497" s="294">
        <v>1</v>
      </c>
      <c r="L1497" s="258"/>
      <c r="M1497" s="294"/>
      <c r="N1497" s="45" t="s">
        <v>6764</v>
      </c>
    </row>
    <row r="1498" spans="1:14" ht="63.75" x14ac:dyDescent="0.25">
      <c r="A1498" s="256" t="s">
        <v>6467</v>
      </c>
      <c r="B1498" s="334" t="s">
        <v>6468</v>
      </c>
      <c r="C1498" s="334"/>
      <c r="D1498" s="137" t="s">
        <v>7879</v>
      </c>
      <c r="E1498" s="112">
        <v>35200</v>
      </c>
      <c r="F1498" s="112"/>
      <c r="G1498" s="279" t="s">
        <v>6338</v>
      </c>
      <c r="H1498" s="279"/>
      <c r="I1498" s="279"/>
      <c r="J1498" s="279"/>
      <c r="K1498" s="294">
        <v>2</v>
      </c>
      <c r="L1498" s="258"/>
      <c r="M1498" s="294"/>
      <c r="N1498" s="45" t="s">
        <v>6764</v>
      </c>
    </row>
    <row r="1499" spans="1:14" ht="63.75" x14ac:dyDescent="0.25">
      <c r="A1499" s="256" t="s">
        <v>6469</v>
      </c>
      <c r="B1499" s="334" t="s">
        <v>6470</v>
      </c>
      <c r="C1499" s="334"/>
      <c r="D1499" s="137" t="s">
        <v>7879</v>
      </c>
      <c r="E1499" s="112">
        <v>44000</v>
      </c>
      <c r="F1499" s="112"/>
      <c r="G1499" s="279" t="s">
        <v>6338</v>
      </c>
      <c r="H1499" s="279"/>
      <c r="I1499" s="279"/>
      <c r="J1499" s="279"/>
      <c r="K1499" s="294">
        <v>2</v>
      </c>
      <c r="L1499" s="258"/>
      <c r="M1499" s="294"/>
      <c r="N1499" s="45" t="s">
        <v>6764</v>
      </c>
    </row>
    <row r="1500" spans="1:14" ht="63.75" x14ac:dyDescent="0.25">
      <c r="A1500" s="256" t="s">
        <v>6471</v>
      </c>
      <c r="B1500" s="334" t="s">
        <v>6472</v>
      </c>
      <c r="C1500" s="334"/>
      <c r="D1500" s="137" t="s">
        <v>7879</v>
      </c>
      <c r="E1500" s="112">
        <v>17600</v>
      </c>
      <c r="F1500" s="112"/>
      <c r="G1500" s="279" t="s">
        <v>6338</v>
      </c>
      <c r="H1500" s="279"/>
      <c r="I1500" s="279"/>
      <c r="J1500" s="279"/>
      <c r="K1500" s="294">
        <v>2</v>
      </c>
      <c r="L1500" s="258"/>
      <c r="M1500" s="294"/>
      <c r="N1500" s="45" t="s">
        <v>6764</v>
      </c>
    </row>
    <row r="1501" spans="1:14" ht="63.75" x14ac:dyDescent="0.25">
      <c r="A1501" s="256" t="s">
        <v>6473</v>
      </c>
      <c r="B1501" s="334" t="s">
        <v>6474</v>
      </c>
      <c r="C1501" s="334"/>
      <c r="D1501" s="137" t="s">
        <v>7879</v>
      </c>
      <c r="E1501" s="112">
        <v>61600</v>
      </c>
      <c r="F1501" s="112"/>
      <c r="G1501" s="279" t="s">
        <v>6338</v>
      </c>
      <c r="H1501" s="279"/>
      <c r="I1501" s="279"/>
      <c r="J1501" s="279"/>
      <c r="K1501" s="294">
        <v>1</v>
      </c>
      <c r="L1501" s="258"/>
      <c r="M1501" s="294"/>
      <c r="N1501" s="45" t="s">
        <v>6764</v>
      </c>
    </row>
    <row r="1502" spans="1:14" ht="63.75" x14ac:dyDescent="0.25">
      <c r="A1502" s="256" t="s">
        <v>6475</v>
      </c>
      <c r="B1502" s="334" t="s">
        <v>6476</v>
      </c>
      <c r="C1502" s="334"/>
      <c r="D1502" s="137" t="s">
        <v>7879</v>
      </c>
      <c r="E1502" s="112">
        <v>44000</v>
      </c>
      <c r="F1502" s="112"/>
      <c r="G1502" s="279" t="s">
        <v>6338</v>
      </c>
      <c r="H1502" s="279"/>
      <c r="I1502" s="279"/>
      <c r="J1502" s="279"/>
      <c r="K1502" s="294">
        <v>1</v>
      </c>
      <c r="L1502" s="258"/>
      <c r="M1502" s="294"/>
      <c r="N1502" s="45" t="s">
        <v>6764</v>
      </c>
    </row>
    <row r="1503" spans="1:14" ht="63.75" x14ac:dyDescent="0.25">
      <c r="A1503" s="256" t="s">
        <v>6477</v>
      </c>
      <c r="B1503" s="334" t="s">
        <v>6478</v>
      </c>
      <c r="C1503" s="334"/>
      <c r="D1503" s="137" t="s">
        <v>7879</v>
      </c>
      <c r="E1503" s="112">
        <v>26400</v>
      </c>
      <c r="F1503" s="112"/>
      <c r="G1503" s="279" t="s">
        <v>6338</v>
      </c>
      <c r="H1503" s="279"/>
      <c r="I1503" s="279"/>
      <c r="J1503" s="279"/>
      <c r="K1503" s="294">
        <v>2</v>
      </c>
      <c r="L1503" s="258"/>
      <c r="M1503" s="294"/>
      <c r="N1503" s="45" t="s">
        <v>6764</v>
      </c>
    </row>
    <row r="1504" spans="1:14" ht="63.75" x14ac:dyDescent="0.25">
      <c r="A1504" s="256" t="s">
        <v>6479</v>
      </c>
      <c r="B1504" s="334" t="s">
        <v>6480</v>
      </c>
      <c r="C1504" s="334"/>
      <c r="D1504" s="137" t="s">
        <v>7879</v>
      </c>
      <c r="E1504" s="112">
        <v>56320</v>
      </c>
      <c r="F1504" s="112"/>
      <c r="G1504" s="279" t="s">
        <v>6338</v>
      </c>
      <c r="H1504" s="279"/>
      <c r="I1504" s="279"/>
      <c r="J1504" s="279"/>
      <c r="K1504" s="294">
        <v>1</v>
      </c>
      <c r="L1504" s="258"/>
      <c r="M1504" s="294"/>
      <c r="N1504" s="45" t="s">
        <v>6764</v>
      </c>
    </row>
    <row r="1505" spans="1:14" ht="63.75" x14ac:dyDescent="0.25">
      <c r="A1505" s="256" t="s">
        <v>6481</v>
      </c>
      <c r="B1505" s="334" t="s">
        <v>6482</v>
      </c>
      <c r="C1505" s="334"/>
      <c r="D1505" s="137" t="s">
        <v>7879</v>
      </c>
      <c r="E1505" s="112">
        <v>167200</v>
      </c>
      <c r="F1505" s="112"/>
      <c r="G1505" s="279" t="s">
        <v>6338</v>
      </c>
      <c r="H1505" s="279"/>
      <c r="I1505" s="279"/>
      <c r="J1505" s="279"/>
      <c r="K1505" s="294">
        <v>2</v>
      </c>
      <c r="L1505" s="258"/>
      <c r="M1505" s="294"/>
      <c r="N1505" s="45" t="s">
        <v>6764</v>
      </c>
    </row>
    <row r="1506" spans="1:14" ht="63.75" x14ac:dyDescent="0.25">
      <c r="A1506" s="256" t="s">
        <v>6483</v>
      </c>
      <c r="B1506" s="334" t="s">
        <v>6484</v>
      </c>
      <c r="C1506" s="334"/>
      <c r="D1506" s="137" t="s">
        <v>7879</v>
      </c>
      <c r="E1506" s="112">
        <v>102080</v>
      </c>
      <c r="F1506" s="112"/>
      <c r="G1506" s="279" t="s">
        <v>6338</v>
      </c>
      <c r="H1506" s="279"/>
      <c r="I1506" s="279"/>
      <c r="J1506" s="279"/>
      <c r="K1506" s="294">
        <v>1</v>
      </c>
      <c r="L1506" s="258"/>
      <c r="M1506" s="294"/>
      <c r="N1506" s="45" t="s">
        <v>6764</v>
      </c>
    </row>
    <row r="1507" spans="1:14" ht="63.75" x14ac:dyDescent="0.25">
      <c r="A1507" s="256" t="s">
        <v>6485</v>
      </c>
      <c r="B1507" s="334" t="s">
        <v>6486</v>
      </c>
      <c r="C1507" s="334"/>
      <c r="D1507" s="137" t="s">
        <v>7879</v>
      </c>
      <c r="E1507" s="112">
        <v>117920</v>
      </c>
      <c r="F1507" s="112"/>
      <c r="G1507" s="279" t="s">
        <v>6338</v>
      </c>
      <c r="H1507" s="279"/>
      <c r="I1507" s="279"/>
      <c r="J1507" s="279"/>
      <c r="K1507" s="294">
        <v>1</v>
      </c>
      <c r="L1507" s="258"/>
      <c r="M1507" s="294"/>
      <c r="N1507" s="45" t="s">
        <v>6764</v>
      </c>
    </row>
    <row r="1508" spans="1:14" ht="63.75" x14ac:dyDescent="0.25">
      <c r="A1508" s="256" t="s">
        <v>6487</v>
      </c>
      <c r="B1508" s="334" t="s">
        <v>6486</v>
      </c>
      <c r="C1508" s="334"/>
      <c r="D1508" s="137" t="s">
        <v>7879</v>
      </c>
      <c r="E1508" s="112">
        <v>134640</v>
      </c>
      <c r="F1508" s="112"/>
      <c r="G1508" s="279" t="s">
        <v>6338</v>
      </c>
      <c r="H1508" s="279"/>
      <c r="I1508" s="279"/>
      <c r="J1508" s="279"/>
      <c r="K1508" s="294">
        <v>1</v>
      </c>
      <c r="L1508" s="258"/>
      <c r="M1508" s="294"/>
      <c r="N1508" s="45" t="s">
        <v>6764</v>
      </c>
    </row>
    <row r="1509" spans="1:14" ht="63.75" x14ac:dyDescent="0.25">
      <c r="A1509" s="256" t="s">
        <v>6458</v>
      </c>
      <c r="B1509" s="334" t="s">
        <v>6488</v>
      </c>
      <c r="C1509" s="334"/>
      <c r="D1509" s="137" t="s">
        <v>7879</v>
      </c>
      <c r="E1509" s="112">
        <v>415800</v>
      </c>
      <c r="F1509" s="112"/>
      <c r="G1509" s="279" t="s">
        <v>6338</v>
      </c>
      <c r="H1509" s="279"/>
      <c r="I1509" s="279"/>
      <c r="J1509" s="279"/>
      <c r="K1509" s="294"/>
      <c r="L1509" s="258"/>
      <c r="M1509" s="294"/>
      <c r="N1509" s="45" t="s">
        <v>6764</v>
      </c>
    </row>
    <row r="1510" spans="1:14" ht="63.75" x14ac:dyDescent="0.25">
      <c r="A1510" s="256" t="s">
        <v>6458</v>
      </c>
      <c r="B1510" s="334" t="s">
        <v>6489</v>
      </c>
      <c r="C1510" s="334"/>
      <c r="D1510" s="137" t="s">
        <v>7879</v>
      </c>
      <c r="E1510" s="112">
        <v>79200</v>
      </c>
      <c r="F1510" s="112"/>
      <c r="G1510" s="279" t="s">
        <v>6338</v>
      </c>
      <c r="H1510" s="279"/>
      <c r="I1510" s="279"/>
      <c r="J1510" s="279"/>
      <c r="K1510" s="294"/>
      <c r="L1510" s="258"/>
      <c r="M1510" s="294"/>
      <c r="N1510" s="45" t="s">
        <v>6764</v>
      </c>
    </row>
    <row r="1511" spans="1:14" ht="63.75" x14ac:dyDescent="0.25">
      <c r="A1511" s="256" t="s">
        <v>6490</v>
      </c>
      <c r="B1511" s="334" t="s">
        <v>6491</v>
      </c>
      <c r="C1511" s="334"/>
      <c r="D1511" s="137" t="s">
        <v>7879</v>
      </c>
      <c r="E1511" s="112">
        <v>77963.350000000006</v>
      </c>
      <c r="F1511" s="112"/>
      <c r="G1511" s="279" t="s">
        <v>6338</v>
      </c>
      <c r="H1511" s="279"/>
      <c r="I1511" s="279"/>
      <c r="J1511" s="279"/>
      <c r="K1511" s="294">
        <v>1</v>
      </c>
      <c r="L1511" s="258"/>
      <c r="M1511" s="294"/>
      <c r="N1511" s="45" t="s">
        <v>6764</v>
      </c>
    </row>
    <row r="1512" spans="1:14" ht="63.75" x14ac:dyDescent="0.25">
      <c r="A1512" s="256" t="s">
        <v>6492</v>
      </c>
      <c r="B1512" s="334" t="s">
        <v>6493</v>
      </c>
      <c r="C1512" s="334"/>
      <c r="D1512" s="137" t="s">
        <v>7879</v>
      </c>
      <c r="E1512" s="112">
        <v>63981.89</v>
      </c>
      <c r="F1512" s="112"/>
      <c r="G1512" s="279" t="s">
        <v>6338</v>
      </c>
      <c r="H1512" s="279"/>
      <c r="I1512" s="279"/>
      <c r="J1512" s="279"/>
      <c r="K1512" s="294">
        <v>1</v>
      </c>
      <c r="L1512" s="258"/>
      <c r="M1512" s="294"/>
      <c r="N1512" s="45" t="s">
        <v>6764</v>
      </c>
    </row>
    <row r="1513" spans="1:14" ht="63.75" x14ac:dyDescent="0.25">
      <c r="A1513" s="256" t="s">
        <v>6494</v>
      </c>
      <c r="B1513" s="334" t="s">
        <v>6495</v>
      </c>
      <c r="C1513" s="334"/>
      <c r="D1513" s="137" t="s">
        <v>7879</v>
      </c>
      <c r="E1513" s="112">
        <v>63071.13</v>
      </c>
      <c r="F1513" s="112"/>
      <c r="G1513" s="279" t="s">
        <v>6338</v>
      </c>
      <c r="H1513" s="279"/>
      <c r="I1513" s="279"/>
      <c r="J1513" s="279"/>
      <c r="K1513" s="294">
        <v>1</v>
      </c>
      <c r="L1513" s="258"/>
      <c r="M1513" s="294"/>
      <c r="N1513" s="45" t="s">
        <v>6764</v>
      </c>
    </row>
    <row r="1514" spans="1:14" ht="63.75" x14ac:dyDescent="0.25">
      <c r="A1514" s="256" t="s">
        <v>6496</v>
      </c>
      <c r="B1514" s="334" t="s">
        <v>6497</v>
      </c>
      <c r="C1514" s="334"/>
      <c r="D1514" s="137" t="s">
        <v>7879</v>
      </c>
      <c r="E1514" s="112">
        <v>70072.88</v>
      </c>
      <c r="F1514" s="112"/>
      <c r="G1514" s="279" t="s">
        <v>6338</v>
      </c>
      <c r="H1514" s="279"/>
      <c r="I1514" s="279"/>
      <c r="J1514" s="279"/>
      <c r="K1514" s="294">
        <v>1</v>
      </c>
      <c r="L1514" s="258"/>
      <c r="M1514" s="294"/>
      <c r="N1514" s="45" t="s">
        <v>6764</v>
      </c>
    </row>
    <row r="1515" spans="1:14" ht="63.75" x14ac:dyDescent="0.25">
      <c r="A1515" s="256" t="s">
        <v>6498</v>
      </c>
      <c r="B1515" s="334" t="s">
        <v>6499</v>
      </c>
      <c r="C1515" s="334"/>
      <c r="D1515" s="137" t="s">
        <v>7879</v>
      </c>
      <c r="E1515" s="112">
        <v>74321.39</v>
      </c>
      <c r="F1515" s="112"/>
      <c r="G1515" s="279" t="s">
        <v>6338</v>
      </c>
      <c r="H1515" s="279"/>
      <c r="I1515" s="279"/>
      <c r="J1515" s="279"/>
      <c r="K1515" s="294">
        <v>1</v>
      </c>
      <c r="L1515" s="258"/>
      <c r="M1515" s="294"/>
      <c r="N1515" s="45" t="s">
        <v>6764</v>
      </c>
    </row>
    <row r="1516" spans="1:14" ht="63.75" x14ac:dyDescent="0.25">
      <c r="A1516" s="256" t="s">
        <v>6500</v>
      </c>
      <c r="B1516" s="334" t="s">
        <v>6501</v>
      </c>
      <c r="C1516" s="334"/>
      <c r="D1516" s="137" t="s">
        <v>7879</v>
      </c>
      <c r="E1516" s="112">
        <v>62891.199999999997</v>
      </c>
      <c r="F1516" s="112"/>
      <c r="G1516" s="279" t="s">
        <v>6338</v>
      </c>
      <c r="H1516" s="279"/>
      <c r="I1516" s="279"/>
      <c r="J1516" s="279"/>
      <c r="K1516" s="294">
        <v>1</v>
      </c>
      <c r="L1516" s="258"/>
      <c r="M1516" s="294"/>
      <c r="N1516" s="45" t="s">
        <v>6764</v>
      </c>
    </row>
    <row r="1517" spans="1:14" ht="63.75" x14ac:dyDescent="0.25">
      <c r="A1517" s="256" t="s">
        <v>6502</v>
      </c>
      <c r="B1517" s="334" t="s">
        <v>6503</v>
      </c>
      <c r="C1517" s="334"/>
      <c r="D1517" s="137" t="s">
        <v>7879</v>
      </c>
      <c r="E1517" s="112">
        <v>39074.879999999997</v>
      </c>
      <c r="F1517" s="112"/>
      <c r="G1517" s="279" t="s">
        <v>6338</v>
      </c>
      <c r="H1517" s="279"/>
      <c r="I1517" s="279"/>
      <c r="J1517" s="279"/>
      <c r="K1517" s="294">
        <v>2</v>
      </c>
      <c r="L1517" s="258"/>
      <c r="M1517" s="294"/>
      <c r="N1517" s="45" t="s">
        <v>6764</v>
      </c>
    </row>
    <row r="1518" spans="1:14" ht="63.75" x14ac:dyDescent="0.25">
      <c r="A1518" s="256"/>
      <c r="B1518" s="334" t="s">
        <v>6504</v>
      </c>
      <c r="C1518" s="334"/>
      <c r="D1518" s="137" t="s">
        <v>7879</v>
      </c>
      <c r="E1518" s="112">
        <v>5914.64</v>
      </c>
      <c r="F1518" s="112"/>
      <c r="G1518" s="279" t="s">
        <v>6338</v>
      </c>
      <c r="H1518" s="279"/>
      <c r="I1518" s="279"/>
      <c r="J1518" s="279"/>
      <c r="K1518" s="294">
        <v>1</v>
      </c>
      <c r="L1518" s="258"/>
      <c r="M1518" s="294"/>
      <c r="N1518" s="45" t="s">
        <v>6764</v>
      </c>
    </row>
    <row r="1519" spans="1:14" ht="63.75" x14ac:dyDescent="0.25">
      <c r="A1519" s="256"/>
      <c r="B1519" s="334" t="s">
        <v>6505</v>
      </c>
      <c r="C1519" s="334"/>
      <c r="D1519" s="137" t="s">
        <v>7879</v>
      </c>
      <c r="E1519" s="112">
        <v>10987.76</v>
      </c>
      <c r="F1519" s="112"/>
      <c r="G1519" s="279" t="s">
        <v>6338</v>
      </c>
      <c r="H1519" s="279"/>
      <c r="I1519" s="279"/>
      <c r="J1519" s="279"/>
      <c r="K1519" s="294">
        <v>1</v>
      </c>
      <c r="L1519" s="258"/>
      <c r="M1519" s="294"/>
      <c r="N1519" s="45" t="s">
        <v>6764</v>
      </c>
    </row>
    <row r="1520" spans="1:14" ht="63.75" x14ac:dyDescent="0.25">
      <c r="A1520" s="256"/>
      <c r="B1520" s="334" t="s">
        <v>6506</v>
      </c>
      <c r="C1520" s="334"/>
      <c r="D1520" s="137" t="s">
        <v>7879</v>
      </c>
      <c r="E1520" s="112">
        <v>14646.36</v>
      </c>
      <c r="F1520" s="112"/>
      <c r="G1520" s="279" t="s">
        <v>6338</v>
      </c>
      <c r="H1520" s="279"/>
      <c r="I1520" s="279"/>
      <c r="J1520" s="279"/>
      <c r="K1520" s="294">
        <v>1</v>
      </c>
      <c r="L1520" s="258"/>
      <c r="M1520" s="294"/>
      <c r="N1520" s="45" t="s">
        <v>6764</v>
      </c>
    </row>
    <row r="1521" spans="1:14" ht="63.75" x14ac:dyDescent="0.25">
      <c r="A1521" s="256"/>
      <c r="B1521" s="334" t="s">
        <v>6507</v>
      </c>
      <c r="C1521" s="334"/>
      <c r="D1521" s="137" t="s">
        <v>7879</v>
      </c>
      <c r="E1521" s="112">
        <v>18325.84</v>
      </c>
      <c r="F1521" s="112"/>
      <c r="G1521" s="279" t="s">
        <v>6338</v>
      </c>
      <c r="H1521" s="279"/>
      <c r="I1521" s="279"/>
      <c r="J1521" s="279"/>
      <c r="K1521" s="294">
        <v>1</v>
      </c>
      <c r="L1521" s="258"/>
      <c r="M1521" s="294"/>
      <c r="N1521" s="45" t="s">
        <v>6764</v>
      </c>
    </row>
    <row r="1522" spans="1:14" ht="63.75" x14ac:dyDescent="0.25">
      <c r="A1522" s="256" t="s">
        <v>6508</v>
      </c>
      <c r="B1522" s="334" t="s">
        <v>6509</v>
      </c>
      <c r="C1522" s="334"/>
      <c r="D1522" s="137" t="s">
        <v>7879</v>
      </c>
      <c r="E1522" s="112">
        <v>20164.41</v>
      </c>
      <c r="F1522" s="112"/>
      <c r="G1522" s="279" t="s">
        <v>6338</v>
      </c>
      <c r="H1522" s="279"/>
      <c r="I1522" s="279"/>
      <c r="J1522" s="279"/>
      <c r="K1522" s="294">
        <v>1</v>
      </c>
      <c r="L1522" s="258"/>
      <c r="M1522" s="294"/>
      <c r="N1522" s="45" t="s">
        <v>6764</v>
      </c>
    </row>
    <row r="1523" spans="1:14" ht="63.75" x14ac:dyDescent="0.25">
      <c r="A1523" s="256" t="s">
        <v>6510</v>
      </c>
      <c r="B1523" s="334" t="s">
        <v>6511</v>
      </c>
      <c r="C1523" s="334"/>
      <c r="D1523" s="137" t="s">
        <v>7879</v>
      </c>
      <c r="E1523" s="112">
        <v>186893.43</v>
      </c>
      <c r="F1523" s="112"/>
      <c r="G1523" s="279" t="s">
        <v>6338</v>
      </c>
      <c r="H1523" s="279"/>
      <c r="I1523" s="279"/>
      <c r="J1523" s="279"/>
      <c r="K1523" s="294">
        <v>1</v>
      </c>
      <c r="L1523" s="258"/>
      <c r="M1523" s="294"/>
      <c r="N1523" s="45" t="s">
        <v>6764</v>
      </c>
    </row>
    <row r="1524" spans="1:14" ht="63.75" x14ac:dyDescent="0.25">
      <c r="A1524" s="256" t="s">
        <v>6512</v>
      </c>
      <c r="B1524" s="334" t="s">
        <v>6513</v>
      </c>
      <c r="C1524" s="334"/>
      <c r="D1524" s="137" t="s">
        <v>7879</v>
      </c>
      <c r="E1524" s="112">
        <v>172559.3</v>
      </c>
      <c r="F1524" s="112"/>
      <c r="G1524" s="279" t="s">
        <v>6338</v>
      </c>
      <c r="H1524" s="279"/>
      <c r="I1524" s="279"/>
      <c r="J1524" s="279"/>
      <c r="K1524" s="294">
        <v>1</v>
      </c>
      <c r="L1524" s="258"/>
      <c r="M1524" s="294"/>
      <c r="N1524" s="45" t="s">
        <v>6764</v>
      </c>
    </row>
    <row r="1525" spans="1:14" ht="63.75" x14ac:dyDescent="0.25">
      <c r="A1525" s="256"/>
      <c r="B1525" s="334" t="s">
        <v>6514</v>
      </c>
      <c r="C1525" s="334"/>
      <c r="D1525" s="137" t="s">
        <v>7879</v>
      </c>
      <c r="E1525" s="112">
        <v>22737.7</v>
      </c>
      <c r="F1525" s="112"/>
      <c r="G1525" s="279" t="s">
        <v>6338</v>
      </c>
      <c r="H1525" s="279"/>
      <c r="I1525" s="279"/>
      <c r="J1525" s="279"/>
      <c r="K1525" s="294">
        <v>1</v>
      </c>
      <c r="L1525" s="258"/>
      <c r="M1525" s="294"/>
      <c r="N1525" s="45" t="s">
        <v>6764</v>
      </c>
    </row>
    <row r="1526" spans="1:14" ht="63.75" x14ac:dyDescent="0.25">
      <c r="A1526" s="256"/>
      <c r="B1526" s="334" t="s">
        <v>6515</v>
      </c>
      <c r="C1526" s="334"/>
      <c r="D1526" s="137" t="s">
        <v>7879</v>
      </c>
      <c r="E1526" s="112">
        <v>8202.26</v>
      </c>
      <c r="F1526" s="112"/>
      <c r="G1526" s="279" t="s">
        <v>6338</v>
      </c>
      <c r="H1526" s="279"/>
      <c r="I1526" s="279"/>
      <c r="J1526" s="279"/>
      <c r="K1526" s="294">
        <v>1</v>
      </c>
      <c r="L1526" s="258"/>
      <c r="M1526" s="294"/>
      <c r="N1526" s="45" t="s">
        <v>6764</v>
      </c>
    </row>
    <row r="1527" spans="1:14" ht="63.75" x14ac:dyDescent="0.25">
      <c r="A1527" s="256"/>
      <c r="B1527" s="334" t="s">
        <v>6515</v>
      </c>
      <c r="C1527" s="334"/>
      <c r="D1527" s="137" t="s">
        <v>7879</v>
      </c>
      <c r="E1527" s="112">
        <v>7601.1</v>
      </c>
      <c r="F1527" s="112"/>
      <c r="G1527" s="279" t="s">
        <v>6338</v>
      </c>
      <c r="H1527" s="279"/>
      <c r="I1527" s="279"/>
      <c r="J1527" s="279"/>
      <c r="K1527" s="294">
        <v>1</v>
      </c>
      <c r="L1527" s="258"/>
      <c r="M1527" s="294"/>
      <c r="N1527" s="45" t="s">
        <v>6764</v>
      </c>
    </row>
    <row r="1528" spans="1:14" ht="63.75" x14ac:dyDescent="0.25">
      <c r="A1528" s="256" t="s">
        <v>6516</v>
      </c>
      <c r="B1528" s="334" t="s">
        <v>6517</v>
      </c>
      <c r="C1528" s="334"/>
      <c r="D1528" s="137" t="s">
        <v>7879</v>
      </c>
      <c r="E1528" s="112">
        <v>28209.759999999998</v>
      </c>
      <c r="F1528" s="112"/>
      <c r="G1528" s="279" t="s">
        <v>6338</v>
      </c>
      <c r="H1528" s="279"/>
      <c r="I1528" s="279"/>
      <c r="J1528" s="279"/>
      <c r="K1528" s="294">
        <v>1</v>
      </c>
      <c r="L1528" s="258"/>
      <c r="M1528" s="294"/>
      <c r="N1528" s="45" t="s">
        <v>6764</v>
      </c>
    </row>
    <row r="1529" spans="1:14" ht="63.75" x14ac:dyDescent="0.25">
      <c r="A1529" s="256" t="s">
        <v>6518</v>
      </c>
      <c r="B1529" s="334" t="s">
        <v>6519</v>
      </c>
      <c r="C1529" s="334"/>
      <c r="D1529" s="137" t="s">
        <v>7879</v>
      </c>
      <c r="E1529" s="112">
        <v>31265.56</v>
      </c>
      <c r="F1529" s="112"/>
      <c r="G1529" s="279" t="s">
        <v>6338</v>
      </c>
      <c r="H1529" s="279"/>
      <c r="I1529" s="279"/>
      <c r="J1529" s="279"/>
      <c r="K1529" s="294">
        <v>1</v>
      </c>
      <c r="L1529" s="258"/>
      <c r="M1529" s="294"/>
      <c r="N1529" s="45" t="s">
        <v>6764</v>
      </c>
    </row>
    <row r="1530" spans="1:14" ht="63.75" x14ac:dyDescent="0.25">
      <c r="A1530" s="256" t="s">
        <v>6520</v>
      </c>
      <c r="B1530" s="334" t="s">
        <v>6521</v>
      </c>
      <c r="C1530" s="334"/>
      <c r="D1530" s="137" t="s">
        <v>7879</v>
      </c>
      <c r="E1530" s="112">
        <v>34019.65</v>
      </c>
      <c r="F1530" s="112"/>
      <c r="G1530" s="279" t="s">
        <v>6338</v>
      </c>
      <c r="H1530" s="279"/>
      <c r="I1530" s="279"/>
      <c r="J1530" s="279"/>
      <c r="K1530" s="294">
        <v>1</v>
      </c>
      <c r="L1530" s="258"/>
      <c r="M1530" s="294"/>
      <c r="N1530" s="45" t="s">
        <v>6764</v>
      </c>
    </row>
    <row r="1531" spans="1:14" ht="63.75" x14ac:dyDescent="0.25">
      <c r="A1531" s="256"/>
      <c r="B1531" s="334" t="s">
        <v>6522</v>
      </c>
      <c r="C1531" s="334"/>
      <c r="D1531" s="137" t="s">
        <v>7879</v>
      </c>
      <c r="E1531" s="112">
        <v>3868.45</v>
      </c>
      <c r="F1531" s="112"/>
      <c r="G1531" s="279" t="s">
        <v>6338</v>
      </c>
      <c r="H1531" s="279"/>
      <c r="I1531" s="279"/>
      <c r="J1531" s="279"/>
      <c r="K1531" s="294">
        <v>1</v>
      </c>
      <c r="L1531" s="258"/>
      <c r="M1531" s="294"/>
      <c r="N1531" s="45" t="s">
        <v>6764</v>
      </c>
    </row>
    <row r="1532" spans="1:14" ht="63.75" x14ac:dyDescent="0.25">
      <c r="A1532" s="256" t="s">
        <v>6523</v>
      </c>
      <c r="B1532" s="334" t="s">
        <v>6524</v>
      </c>
      <c r="C1532" s="334"/>
      <c r="D1532" s="137" t="s">
        <v>7879</v>
      </c>
      <c r="E1532" s="112">
        <v>861000</v>
      </c>
      <c r="F1532" s="112"/>
      <c r="G1532" s="279" t="s">
        <v>6338</v>
      </c>
      <c r="H1532" s="279"/>
      <c r="I1532" s="279"/>
      <c r="J1532" s="279"/>
      <c r="K1532" s="294">
        <v>1</v>
      </c>
      <c r="L1532" s="258"/>
      <c r="M1532" s="294"/>
      <c r="N1532" s="45" t="s">
        <v>6764</v>
      </c>
    </row>
    <row r="1533" spans="1:14" ht="63.75" x14ac:dyDescent="0.25">
      <c r="A1533" s="256" t="s">
        <v>6525</v>
      </c>
      <c r="B1533" s="334" t="s">
        <v>6526</v>
      </c>
      <c r="C1533" s="334"/>
      <c r="D1533" s="137" t="s">
        <v>7879</v>
      </c>
      <c r="E1533" s="112">
        <v>1680000</v>
      </c>
      <c r="F1533" s="112"/>
      <c r="G1533" s="279" t="s">
        <v>6338</v>
      </c>
      <c r="H1533" s="279"/>
      <c r="I1533" s="279"/>
      <c r="J1533" s="279"/>
      <c r="K1533" s="294">
        <v>1</v>
      </c>
      <c r="L1533" s="258"/>
      <c r="M1533" s="294"/>
      <c r="N1533" s="45" t="s">
        <v>6764</v>
      </c>
    </row>
    <row r="1534" spans="1:14" ht="63.75" x14ac:dyDescent="0.25">
      <c r="A1534" s="256" t="s">
        <v>6527</v>
      </c>
      <c r="B1534" s="334" t="s">
        <v>6528</v>
      </c>
      <c r="C1534" s="334"/>
      <c r="D1534" s="137" t="s">
        <v>7879</v>
      </c>
      <c r="E1534" s="112">
        <v>26000</v>
      </c>
      <c r="F1534" s="112"/>
      <c r="G1534" s="279" t="s">
        <v>6338</v>
      </c>
      <c r="H1534" s="279"/>
      <c r="I1534" s="279"/>
      <c r="J1534" s="279"/>
      <c r="K1534" s="294">
        <v>1</v>
      </c>
      <c r="L1534" s="258"/>
      <c r="M1534" s="294"/>
      <c r="N1534" s="45" t="s">
        <v>6764</v>
      </c>
    </row>
    <row r="1535" spans="1:14" ht="63.75" x14ac:dyDescent="0.25">
      <c r="A1535" s="256" t="s">
        <v>6529</v>
      </c>
      <c r="B1535" s="334" t="s">
        <v>6530</v>
      </c>
      <c r="C1535" s="334"/>
      <c r="D1535" s="137" t="s">
        <v>7879</v>
      </c>
      <c r="E1535" s="112">
        <v>72666</v>
      </c>
      <c r="F1535" s="112"/>
      <c r="G1535" s="279" t="s">
        <v>6338</v>
      </c>
      <c r="H1535" s="279"/>
      <c r="I1535" s="279"/>
      <c r="J1535" s="279"/>
      <c r="K1535" s="294">
        <v>2</v>
      </c>
      <c r="L1535" s="258"/>
      <c r="M1535" s="294"/>
      <c r="N1535" s="45" t="s">
        <v>6764</v>
      </c>
    </row>
    <row r="1536" spans="1:14" ht="63.75" x14ac:dyDescent="0.25">
      <c r="A1536" s="256" t="s">
        <v>6531</v>
      </c>
      <c r="B1536" s="334" t="s">
        <v>6530</v>
      </c>
      <c r="C1536" s="334"/>
      <c r="D1536" s="137" t="s">
        <v>7879</v>
      </c>
      <c r="E1536" s="112">
        <v>36334</v>
      </c>
      <c r="F1536" s="112"/>
      <c r="G1536" s="279" t="s">
        <v>6338</v>
      </c>
      <c r="H1536" s="279"/>
      <c r="I1536" s="279"/>
      <c r="J1536" s="279"/>
      <c r="K1536" s="294">
        <v>1</v>
      </c>
      <c r="L1536" s="258"/>
      <c r="M1536" s="294"/>
      <c r="N1536" s="45" t="s">
        <v>6764</v>
      </c>
    </row>
    <row r="1537" spans="1:14" ht="63.75" x14ac:dyDescent="0.25">
      <c r="A1537" s="256"/>
      <c r="B1537" s="334" t="s">
        <v>6532</v>
      </c>
      <c r="C1537" s="334"/>
      <c r="D1537" s="137" t="s">
        <v>7879</v>
      </c>
      <c r="E1537" s="112">
        <v>53400</v>
      </c>
      <c r="F1537" s="112"/>
      <c r="G1537" s="279" t="s">
        <v>6338</v>
      </c>
      <c r="H1537" s="279"/>
      <c r="I1537" s="279"/>
      <c r="J1537" s="279"/>
      <c r="K1537" s="294"/>
      <c r="L1537" s="258"/>
      <c r="M1537" s="294"/>
      <c r="N1537" s="45" t="s">
        <v>6764</v>
      </c>
    </row>
    <row r="1538" spans="1:14" ht="63.75" x14ac:dyDescent="0.25">
      <c r="A1538" s="256"/>
      <c r="B1538" s="334" t="s">
        <v>6533</v>
      </c>
      <c r="C1538" s="334"/>
      <c r="D1538" s="137" t="s">
        <v>7879</v>
      </c>
      <c r="E1538" s="112">
        <v>5100</v>
      </c>
      <c r="F1538" s="112"/>
      <c r="G1538" s="279" t="s">
        <v>6338</v>
      </c>
      <c r="H1538" s="279"/>
      <c r="I1538" s="279"/>
      <c r="J1538" s="279"/>
      <c r="K1538" s="294"/>
      <c r="L1538" s="258"/>
      <c r="M1538" s="294"/>
      <c r="N1538" s="45" t="s">
        <v>6764</v>
      </c>
    </row>
    <row r="1539" spans="1:14" ht="63.75" x14ac:dyDescent="0.25">
      <c r="A1539" s="256"/>
      <c r="B1539" s="334" t="s">
        <v>6534</v>
      </c>
      <c r="C1539" s="334"/>
      <c r="D1539" s="137" t="s">
        <v>7879</v>
      </c>
      <c r="E1539" s="112">
        <v>39200</v>
      </c>
      <c r="F1539" s="112"/>
      <c r="G1539" s="279" t="s">
        <v>6338</v>
      </c>
      <c r="H1539" s="279"/>
      <c r="I1539" s="279"/>
      <c r="J1539" s="279"/>
      <c r="K1539" s="294"/>
      <c r="L1539" s="258"/>
      <c r="M1539" s="294"/>
      <c r="N1539" s="45" t="s">
        <v>6764</v>
      </c>
    </row>
    <row r="1540" spans="1:14" ht="63.75" x14ac:dyDescent="0.25">
      <c r="A1540" s="256" t="s">
        <v>6535</v>
      </c>
      <c r="B1540" s="334" t="s">
        <v>6536</v>
      </c>
      <c r="C1540" s="334"/>
      <c r="D1540" s="137" t="s">
        <v>7879</v>
      </c>
      <c r="E1540" s="112">
        <v>40247.410000000003</v>
      </c>
      <c r="F1540" s="112"/>
      <c r="G1540" s="279" t="s">
        <v>6338</v>
      </c>
      <c r="H1540" s="279"/>
      <c r="I1540" s="279"/>
      <c r="J1540" s="279"/>
      <c r="K1540" s="294">
        <v>1</v>
      </c>
      <c r="L1540" s="258"/>
      <c r="M1540" s="294"/>
      <c r="N1540" s="45" t="s">
        <v>6764</v>
      </c>
    </row>
    <row r="1541" spans="1:14" ht="63.75" x14ac:dyDescent="0.25">
      <c r="A1541" s="256" t="s">
        <v>6537</v>
      </c>
      <c r="B1541" s="334" t="s">
        <v>6538</v>
      </c>
      <c r="C1541" s="334"/>
      <c r="D1541" s="137" t="s">
        <v>7879</v>
      </c>
      <c r="E1541" s="112">
        <v>7052.56</v>
      </c>
      <c r="F1541" s="112"/>
      <c r="G1541" s="279" t="s">
        <v>6338</v>
      </c>
      <c r="H1541" s="279"/>
      <c r="I1541" s="279"/>
      <c r="J1541" s="279"/>
      <c r="K1541" s="294">
        <v>1</v>
      </c>
      <c r="L1541" s="258"/>
      <c r="M1541" s="294"/>
      <c r="N1541" s="45" t="s">
        <v>6764</v>
      </c>
    </row>
    <row r="1542" spans="1:14" ht="63.75" x14ac:dyDescent="0.25">
      <c r="A1542" s="256" t="s">
        <v>6539</v>
      </c>
      <c r="B1542" s="334" t="s">
        <v>6538</v>
      </c>
      <c r="C1542" s="334"/>
      <c r="D1542" s="137" t="s">
        <v>7879</v>
      </c>
      <c r="E1542" s="112">
        <v>49367.78</v>
      </c>
      <c r="F1542" s="112"/>
      <c r="G1542" s="279" t="s">
        <v>6338</v>
      </c>
      <c r="H1542" s="279"/>
      <c r="I1542" s="279"/>
      <c r="J1542" s="279"/>
      <c r="K1542" s="294">
        <v>7</v>
      </c>
      <c r="L1542" s="258"/>
      <c r="M1542" s="294"/>
      <c r="N1542" s="45" t="s">
        <v>6764</v>
      </c>
    </row>
    <row r="1543" spans="1:14" ht="63.75" x14ac:dyDescent="0.25">
      <c r="A1543" s="256" t="s">
        <v>6540</v>
      </c>
      <c r="B1543" s="334" t="s">
        <v>6541</v>
      </c>
      <c r="C1543" s="334"/>
      <c r="D1543" s="137" t="s">
        <v>7879</v>
      </c>
      <c r="E1543" s="112">
        <v>22384</v>
      </c>
      <c r="F1543" s="112"/>
      <c r="G1543" s="279" t="s">
        <v>6338</v>
      </c>
      <c r="H1543" s="279"/>
      <c r="I1543" s="279"/>
      <c r="J1543" s="279"/>
      <c r="K1543" s="294">
        <v>1</v>
      </c>
      <c r="L1543" s="258"/>
      <c r="M1543" s="294"/>
      <c r="N1543" s="45" t="s">
        <v>6764</v>
      </c>
    </row>
    <row r="1544" spans="1:14" ht="63.75" x14ac:dyDescent="0.25">
      <c r="A1544" s="256" t="s">
        <v>6542</v>
      </c>
      <c r="B1544" s="334" t="s">
        <v>6543</v>
      </c>
      <c r="C1544" s="334"/>
      <c r="D1544" s="137" t="s">
        <v>7879</v>
      </c>
      <c r="E1544" s="112">
        <v>91950</v>
      </c>
      <c r="F1544" s="112"/>
      <c r="G1544" s="279" t="s">
        <v>6338</v>
      </c>
      <c r="H1544" s="279"/>
      <c r="I1544" s="279"/>
      <c r="J1544" s="279"/>
      <c r="K1544" s="294">
        <v>1</v>
      </c>
      <c r="L1544" s="258"/>
      <c r="M1544" s="294"/>
      <c r="N1544" s="45" t="s">
        <v>6764</v>
      </c>
    </row>
    <row r="1545" spans="1:14" ht="63.75" x14ac:dyDescent="0.25">
      <c r="A1545" s="256" t="s">
        <v>6544</v>
      </c>
      <c r="B1545" s="334" t="s">
        <v>6545</v>
      </c>
      <c r="C1545" s="334"/>
      <c r="D1545" s="137" t="s">
        <v>7879</v>
      </c>
      <c r="E1545" s="112">
        <v>19620</v>
      </c>
      <c r="F1545" s="112"/>
      <c r="G1545" s="279" t="s">
        <v>6338</v>
      </c>
      <c r="H1545" s="279"/>
      <c r="I1545" s="279"/>
      <c r="J1545" s="279"/>
      <c r="K1545" s="294">
        <v>1</v>
      </c>
      <c r="L1545" s="258"/>
      <c r="M1545" s="294"/>
      <c r="N1545" s="45" t="s">
        <v>6764</v>
      </c>
    </row>
    <row r="1546" spans="1:14" ht="63.75" x14ac:dyDescent="0.25">
      <c r="A1546" s="256"/>
      <c r="B1546" s="334" t="s">
        <v>6546</v>
      </c>
      <c r="C1546" s="334"/>
      <c r="D1546" s="137" t="s">
        <v>7879</v>
      </c>
      <c r="E1546" s="112">
        <v>6778.8</v>
      </c>
      <c r="F1546" s="112"/>
      <c r="G1546" s="279" t="s">
        <v>6338</v>
      </c>
      <c r="H1546" s="279"/>
      <c r="I1546" s="279"/>
      <c r="J1546" s="279"/>
      <c r="K1546" s="294">
        <v>1</v>
      </c>
      <c r="L1546" s="258"/>
      <c r="M1546" s="294"/>
      <c r="N1546" s="45" t="s">
        <v>6764</v>
      </c>
    </row>
    <row r="1547" spans="1:14" ht="63.75" x14ac:dyDescent="0.25">
      <c r="A1547" s="256" t="s">
        <v>6547</v>
      </c>
      <c r="B1547" s="334" t="s">
        <v>6548</v>
      </c>
      <c r="C1547" s="334"/>
      <c r="D1547" s="137" t="s">
        <v>7879</v>
      </c>
      <c r="E1547" s="112">
        <v>41037.78</v>
      </c>
      <c r="F1547" s="112"/>
      <c r="G1547" s="279" t="s">
        <v>6338</v>
      </c>
      <c r="H1547" s="279"/>
      <c r="I1547" s="279"/>
      <c r="J1547" s="279"/>
      <c r="K1547" s="294">
        <v>1</v>
      </c>
      <c r="L1547" s="258"/>
      <c r="M1547" s="294"/>
      <c r="N1547" s="45" t="s">
        <v>6764</v>
      </c>
    </row>
    <row r="1548" spans="1:14" ht="63.75" x14ac:dyDescent="0.25">
      <c r="A1548" s="256" t="s">
        <v>6549</v>
      </c>
      <c r="B1548" s="334" t="s">
        <v>6548</v>
      </c>
      <c r="C1548" s="334"/>
      <c r="D1548" s="137" t="s">
        <v>7879</v>
      </c>
      <c r="E1548" s="112">
        <v>451415.36</v>
      </c>
      <c r="F1548" s="112"/>
      <c r="G1548" s="279" t="s">
        <v>6338</v>
      </c>
      <c r="H1548" s="279"/>
      <c r="I1548" s="279"/>
      <c r="J1548" s="279"/>
      <c r="K1548" s="294">
        <v>10</v>
      </c>
      <c r="L1548" s="258"/>
      <c r="M1548" s="294"/>
      <c r="N1548" s="45" t="s">
        <v>6764</v>
      </c>
    </row>
    <row r="1549" spans="1:14" ht="63.75" x14ac:dyDescent="0.25">
      <c r="A1549" s="256" t="s">
        <v>6550</v>
      </c>
      <c r="B1549" s="334" t="s">
        <v>6551</v>
      </c>
      <c r="C1549" s="334"/>
      <c r="D1549" s="137" t="s">
        <v>7879</v>
      </c>
      <c r="E1549" s="112">
        <v>78058.75</v>
      </c>
      <c r="F1549" s="112"/>
      <c r="G1549" s="279" t="s">
        <v>6338</v>
      </c>
      <c r="H1549" s="279"/>
      <c r="I1549" s="279"/>
      <c r="J1549" s="279"/>
      <c r="K1549" s="294">
        <v>6</v>
      </c>
      <c r="L1549" s="258"/>
      <c r="M1549" s="294"/>
      <c r="N1549" s="45" t="s">
        <v>6764</v>
      </c>
    </row>
    <row r="1550" spans="1:14" ht="63.75" x14ac:dyDescent="0.25">
      <c r="A1550" s="256" t="s">
        <v>6552</v>
      </c>
      <c r="B1550" s="334" t="s">
        <v>6553</v>
      </c>
      <c r="C1550" s="334"/>
      <c r="D1550" s="137" t="s">
        <v>7879</v>
      </c>
      <c r="E1550" s="112">
        <v>115900</v>
      </c>
      <c r="F1550" s="112"/>
      <c r="G1550" s="279" t="s">
        <v>6338</v>
      </c>
      <c r="H1550" s="279"/>
      <c r="I1550" s="279"/>
      <c r="J1550" s="279"/>
      <c r="K1550" s="294">
        <v>1</v>
      </c>
      <c r="L1550" s="258"/>
      <c r="M1550" s="294"/>
      <c r="N1550" s="45" t="s">
        <v>6764</v>
      </c>
    </row>
    <row r="1551" spans="1:14" ht="63.75" x14ac:dyDescent="0.25">
      <c r="A1551" s="256"/>
      <c r="B1551" s="334" t="s">
        <v>6554</v>
      </c>
      <c r="C1551" s="334"/>
      <c r="D1551" s="137" t="s">
        <v>7879</v>
      </c>
      <c r="E1551" s="112">
        <v>4810.6499999999996</v>
      </c>
      <c r="F1551" s="112"/>
      <c r="G1551" s="279" t="s">
        <v>6338</v>
      </c>
      <c r="H1551" s="279"/>
      <c r="I1551" s="279"/>
      <c r="J1551" s="279"/>
      <c r="K1551" s="294">
        <v>1</v>
      </c>
      <c r="L1551" s="258"/>
      <c r="M1551" s="294"/>
      <c r="N1551" s="45" t="s">
        <v>6764</v>
      </c>
    </row>
    <row r="1552" spans="1:14" ht="63.75" x14ac:dyDescent="0.25">
      <c r="A1552" s="256"/>
      <c r="B1552" s="334" t="s">
        <v>6554</v>
      </c>
      <c r="C1552" s="334"/>
      <c r="D1552" s="137" t="s">
        <v>7879</v>
      </c>
      <c r="E1552" s="112">
        <v>43295.67</v>
      </c>
      <c r="F1552" s="112"/>
      <c r="G1552" s="279" t="s">
        <v>6338</v>
      </c>
      <c r="H1552" s="279"/>
      <c r="I1552" s="279"/>
      <c r="J1552" s="279"/>
      <c r="K1552" s="294">
        <v>1</v>
      </c>
      <c r="L1552" s="258"/>
      <c r="M1552" s="294"/>
      <c r="N1552" s="45" t="s">
        <v>6764</v>
      </c>
    </row>
    <row r="1553" spans="1:14" ht="63.75" x14ac:dyDescent="0.25">
      <c r="A1553" s="256" t="s">
        <v>6555</v>
      </c>
      <c r="B1553" s="334" t="s">
        <v>6556</v>
      </c>
      <c r="C1553" s="334"/>
      <c r="D1553" s="137" t="s">
        <v>7879</v>
      </c>
      <c r="E1553" s="112">
        <v>44576</v>
      </c>
      <c r="F1553" s="112"/>
      <c r="G1553" s="279" t="s">
        <v>6338</v>
      </c>
      <c r="H1553" s="279"/>
      <c r="I1553" s="279"/>
      <c r="J1553" s="279"/>
      <c r="K1553" s="294">
        <v>1</v>
      </c>
      <c r="L1553" s="258"/>
      <c r="M1553" s="294"/>
      <c r="N1553" s="45" t="s">
        <v>6764</v>
      </c>
    </row>
    <row r="1554" spans="1:14" ht="63.75" x14ac:dyDescent="0.25">
      <c r="A1554" s="256"/>
      <c r="B1554" s="334" t="s">
        <v>6557</v>
      </c>
      <c r="C1554" s="334"/>
      <c r="D1554" s="137" t="s">
        <v>7879</v>
      </c>
      <c r="E1554" s="112">
        <v>16000</v>
      </c>
      <c r="F1554" s="112"/>
      <c r="G1554" s="279" t="s">
        <v>6338</v>
      </c>
      <c r="H1554" s="279"/>
      <c r="I1554" s="279"/>
      <c r="J1554" s="279"/>
      <c r="K1554" s="294">
        <v>1</v>
      </c>
      <c r="L1554" s="258"/>
      <c r="M1554" s="294"/>
      <c r="N1554" s="45" t="s">
        <v>6764</v>
      </c>
    </row>
    <row r="1555" spans="1:14" ht="63.75" x14ac:dyDescent="0.25">
      <c r="A1555" s="256"/>
      <c r="B1555" s="334" t="s">
        <v>6558</v>
      </c>
      <c r="C1555" s="334"/>
      <c r="D1555" s="137" t="s">
        <v>7879</v>
      </c>
      <c r="E1555" s="112">
        <v>13160</v>
      </c>
      <c r="F1555" s="112"/>
      <c r="G1555" s="279" t="s">
        <v>6338</v>
      </c>
      <c r="H1555" s="279"/>
      <c r="I1555" s="279"/>
      <c r="J1555" s="279"/>
      <c r="K1555" s="294">
        <v>1</v>
      </c>
      <c r="L1555" s="258"/>
      <c r="M1555" s="294"/>
      <c r="N1555" s="45" t="s">
        <v>6764</v>
      </c>
    </row>
    <row r="1556" spans="1:14" ht="63.75" x14ac:dyDescent="0.25">
      <c r="A1556" s="256" t="s">
        <v>6559</v>
      </c>
      <c r="B1556" s="334" t="s">
        <v>6560</v>
      </c>
      <c r="C1556" s="334"/>
      <c r="D1556" s="137" t="s">
        <v>7879</v>
      </c>
      <c r="E1556" s="112">
        <v>262080</v>
      </c>
      <c r="F1556" s="112"/>
      <c r="G1556" s="279" t="s">
        <v>6338</v>
      </c>
      <c r="H1556" s="279"/>
      <c r="I1556" s="279"/>
      <c r="J1556" s="279"/>
      <c r="K1556" s="294">
        <v>12</v>
      </c>
      <c r="L1556" s="258"/>
      <c r="M1556" s="294"/>
      <c r="N1556" s="45" t="s">
        <v>6764</v>
      </c>
    </row>
    <row r="1557" spans="1:14" ht="63.75" x14ac:dyDescent="0.25">
      <c r="A1557" s="256" t="s">
        <v>6561</v>
      </c>
      <c r="B1557" s="334" t="s">
        <v>6562</v>
      </c>
      <c r="C1557" s="334"/>
      <c r="D1557" s="137" t="s">
        <v>7879</v>
      </c>
      <c r="E1557" s="112">
        <v>248302.57</v>
      </c>
      <c r="F1557" s="112"/>
      <c r="G1557" s="279" t="s">
        <v>6338</v>
      </c>
      <c r="H1557" s="279"/>
      <c r="I1557" s="279"/>
      <c r="J1557" s="279"/>
      <c r="K1557" s="294">
        <v>1</v>
      </c>
      <c r="L1557" s="258"/>
      <c r="M1557" s="294"/>
      <c r="N1557" s="45" t="s">
        <v>6764</v>
      </c>
    </row>
    <row r="1558" spans="1:14" ht="63.75" x14ac:dyDescent="0.25">
      <c r="A1558" s="294"/>
      <c r="B1558" s="208" t="s">
        <v>6563</v>
      </c>
      <c r="C1558" s="208"/>
      <c r="D1558" s="137" t="s">
        <v>7879</v>
      </c>
      <c r="E1558" s="99">
        <v>191500</v>
      </c>
      <c r="F1558" s="99"/>
      <c r="G1558" s="279" t="s">
        <v>6564</v>
      </c>
      <c r="H1558" s="279"/>
      <c r="I1558" s="279"/>
      <c r="J1558" s="279"/>
      <c r="K1558" s="294"/>
      <c r="L1558" s="258"/>
      <c r="M1558" s="88"/>
      <c r="N1558" s="45" t="s">
        <v>6764</v>
      </c>
    </row>
    <row r="1559" spans="1:14" ht="63.75" x14ac:dyDescent="0.25">
      <c r="A1559" s="294"/>
      <c r="B1559" s="208" t="s">
        <v>6565</v>
      </c>
      <c r="C1559" s="208"/>
      <c r="D1559" s="137" t="s">
        <v>7879</v>
      </c>
      <c r="E1559" s="112">
        <v>22450</v>
      </c>
      <c r="F1559" s="112"/>
      <c r="G1559" s="279" t="s">
        <v>6564</v>
      </c>
      <c r="H1559" s="279"/>
      <c r="I1559" s="279"/>
      <c r="J1559" s="279"/>
      <c r="K1559" s="294"/>
      <c r="L1559" s="258"/>
      <c r="M1559" s="88"/>
      <c r="N1559" s="45" t="s">
        <v>6764</v>
      </c>
    </row>
    <row r="1560" spans="1:14" ht="63.75" x14ac:dyDescent="0.25">
      <c r="A1560" s="294"/>
      <c r="B1560" s="208" t="s">
        <v>6566</v>
      </c>
      <c r="C1560" s="208"/>
      <c r="D1560" s="137" t="s">
        <v>7879</v>
      </c>
      <c r="E1560" s="112">
        <v>36920</v>
      </c>
      <c r="F1560" s="112"/>
      <c r="G1560" s="279" t="s">
        <v>6564</v>
      </c>
      <c r="H1560" s="279"/>
      <c r="I1560" s="279"/>
      <c r="J1560" s="279"/>
      <c r="K1560" s="294"/>
      <c r="L1560" s="258"/>
      <c r="M1560" s="88"/>
      <c r="N1560" s="45" t="s">
        <v>6764</v>
      </c>
    </row>
    <row r="1561" spans="1:14" ht="63.75" x14ac:dyDescent="0.25">
      <c r="A1561" s="294"/>
      <c r="B1561" s="208" t="s">
        <v>6565</v>
      </c>
      <c r="C1561" s="208"/>
      <c r="D1561" s="137" t="s">
        <v>7879</v>
      </c>
      <c r="E1561" s="112">
        <v>17300</v>
      </c>
      <c r="F1561" s="112"/>
      <c r="G1561" s="279" t="s">
        <v>6564</v>
      </c>
      <c r="H1561" s="279"/>
      <c r="I1561" s="279"/>
      <c r="J1561" s="279"/>
      <c r="K1561" s="294"/>
      <c r="L1561" s="258"/>
      <c r="M1561" s="88"/>
      <c r="N1561" s="45" t="s">
        <v>6764</v>
      </c>
    </row>
    <row r="1562" spans="1:14" ht="63.75" x14ac:dyDescent="0.25">
      <c r="A1562" s="257"/>
      <c r="B1562" s="208" t="s">
        <v>6567</v>
      </c>
      <c r="C1562" s="208"/>
      <c r="D1562" s="137" t="s">
        <v>7879</v>
      </c>
      <c r="E1562" s="112">
        <v>13950</v>
      </c>
      <c r="F1562" s="112"/>
      <c r="G1562" s="279" t="s">
        <v>6568</v>
      </c>
      <c r="H1562" s="279"/>
      <c r="I1562" s="279"/>
      <c r="J1562" s="279"/>
      <c r="K1562" s="294"/>
      <c r="L1562" s="294" t="s">
        <v>6569</v>
      </c>
      <c r="M1562" s="88"/>
      <c r="N1562" s="45" t="s">
        <v>6764</v>
      </c>
    </row>
    <row r="1563" spans="1:14" ht="63.75" x14ac:dyDescent="0.25">
      <c r="A1563" s="256" t="s">
        <v>6570</v>
      </c>
      <c r="B1563" s="208" t="s">
        <v>6571</v>
      </c>
      <c r="C1563" s="208"/>
      <c r="D1563" s="137" t="s">
        <v>7879</v>
      </c>
      <c r="E1563" s="112">
        <v>23420</v>
      </c>
      <c r="F1563" s="112"/>
      <c r="G1563" s="279" t="s">
        <v>6568</v>
      </c>
      <c r="H1563" s="279"/>
      <c r="I1563" s="279"/>
      <c r="J1563" s="279"/>
      <c r="K1563" s="294">
        <v>2</v>
      </c>
      <c r="L1563" s="294" t="s">
        <v>6569</v>
      </c>
      <c r="M1563" s="88"/>
      <c r="N1563" s="45" t="s">
        <v>6764</v>
      </c>
    </row>
    <row r="1564" spans="1:14" ht="63.75" x14ac:dyDescent="0.25">
      <c r="A1564" s="256" t="s">
        <v>6572</v>
      </c>
      <c r="B1564" s="208" t="s">
        <v>6573</v>
      </c>
      <c r="C1564" s="208"/>
      <c r="D1564" s="137" t="s">
        <v>7879</v>
      </c>
      <c r="E1564" s="112">
        <v>32470</v>
      </c>
      <c r="F1564" s="112"/>
      <c r="G1564" s="279" t="s">
        <v>6568</v>
      </c>
      <c r="H1564" s="279"/>
      <c r="I1564" s="279"/>
      <c r="J1564" s="279"/>
      <c r="K1564" s="294">
        <v>1</v>
      </c>
      <c r="L1564" s="294" t="s">
        <v>6569</v>
      </c>
      <c r="M1564" s="88"/>
      <c r="N1564" s="45" t="s">
        <v>6764</v>
      </c>
    </row>
    <row r="1565" spans="1:14" ht="63.75" x14ac:dyDescent="0.25">
      <c r="A1565" s="256" t="s">
        <v>6574</v>
      </c>
      <c r="B1565" s="208" t="s">
        <v>6575</v>
      </c>
      <c r="C1565" s="208"/>
      <c r="D1565" s="137" t="s">
        <v>7879</v>
      </c>
      <c r="E1565" s="112">
        <v>119505</v>
      </c>
      <c r="F1565" s="112"/>
      <c r="G1565" s="279" t="s">
        <v>6568</v>
      </c>
      <c r="H1565" s="279"/>
      <c r="I1565" s="279"/>
      <c r="J1565" s="279"/>
      <c r="K1565" s="294">
        <v>3</v>
      </c>
      <c r="L1565" s="294" t="s">
        <v>6576</v>
      </c>
      <c r="M1565" s="88"/>
      <c r="N1565" s="45" t="s">
        <v>6764</v>
      </c>
    </row>
    <row r="1566" spans="1:14" ht="63.75" x14ac:dyDescent="0.25">
      <c r="A1566" s="256" t="s">
        <v>6577</v>
      </c>
      <c r="B1566" s="208" t="s">
        <v>6578</v>
      </c>
      <c r="C1566" s="208"/>
      <c r="D1566" s="137" t="s">
        <v>7879</v>
      </c>
      <c r="E1566" s="112">
        <v>48000</v>
      </c>
      <c r="F1566" s="112"/>
      <c r="G1566" s="279" t="s">
        <v>6568</v>
      </c>
      <c r="H1566" s="279"/>
      <c r="I1566" s="279"/>
      <c r="J1566" s="279"/>
      <c r="K1566" s="294">
        <v>4</v>
      </c>
      <c r="L1566" s="294" t="s">
        <v>6579</v>
      </c>
      <c r="M1566" s="88"/>
      <c r="N1566" s="45" t="s">
        <v>6764</v>
      </c>
    </row>
    <row r="1567" spans="1:14" ht="63.75" x14ac:dyDescent="0.25">
      <c r="A1567" s="256" t="s">
        <v>6580</v>
      </c>
      <c r="B1567" s="208" t="s">
        <v>6581</v>
      </c>
      <c r="C1567" s="208"/>
      <c r="D1567" s="137" t="s">
        <v>7879</v>
      </c>
      <c r="E1567" s="112">
        <v>99000</v>
      </c>
      <c r="F1567" s="112"/>
      <c r="G1567" s="279" t="s">
        <v>6568</v>
      </c>
      <c r="H1567" s="279"/>
      <c r="I1567" s="279"/>
      <c r="J1567" s="279"/>
      <c r="K1567" s="294">
        <v>3</v>
      </c>
      <c r="L1567" s="294" t="s">
        <v>6579</v>
      </c>
      <c r="M1567" s="88"/>
      <c r="N1567" s="45" t="s">
        <v>6764</v>
      </c>
    </row>
    <row r="1568" spans="1:14" ht="63.75" x14ac:dyDescent="0.25">
      <c r="A1568" s="257"/>
      <c r="B1568" s="208" t="s">
        <v>6582</v>
      </c>
      <c r="C1568" s="208"/>
      <c r="D1568" s="137" t="s">
        <v>7879</v>
      </c>
      <c r="E1568" s="112">
        <v>61450</v>
      </c>
      <c r="F1568" s="112"/>
      <c r="G1568" s="279" t="s">
        <v>6568</v>
      </c>
      <c r="H1568" s="279"/>
      <c r="I1568" s="279"/>
      <c r="J1568" s="279"/>
      <c r="K1568" s="294"/>
      <c r="L1568" s="294" t="s">
        <v>6583</v>
      </c>
      <c r="M1568" s="88"/>
      <c r="N1568" s="45" t="s">
        <v>6764</v>
      </c>
    </row>
    <row r="1569" spans="1:14" ht="63.75" x14ac:dyDescent="0.25">
      <c r="A1569" s="257" t="s">
        <v>6584</v>
      </c>
      <c r="B1569" s="208" t="s">
        <v>6585</v>
      </c>
      <c r="C1569" s="208"/>
      <c r="D1569" s="137" t="s">
        <v>7879</v>
      </c>
      <c r="E1569" s="112">
        <v>100800</v>
      </c>
      <c r="F1569" s="112"/>
      <c r="G1569" s="279" t="s">
        <v>6568</v>
      </c>
      <c r="H1569" s="279"/>
      <c r="I1569" s="279"/>
      <c r="J1569" s="279"/>
      <c r="K1569" s="294">
        <v>1</v>
      </c>
      <c r="L1569" s="294" t="s">
        <v>6586</v>
      </c>
      <c r="M1569" s="88"/>
      <c r="N1569" s="45" t="s">
        <v>6764</v>
      </c>
    </row>
    <row r="1570" spans="1:14" ht="63.75" x14ac:dyDescent="0.25">
      <c r="A1570" s="257"/>
      <c r="B1570" s="208" t="s">
        <v>6587</v>
      </c>
      <c r="C1570" s="208"/>
      <c r="D1570" s="137" t="s">
        <v>7879</v>
      </c>
      <c r="E1570" s="112">
        <v>52500</v>
      </c>
      <c r="F1570" s="112"/>
      <c r="G1570" s="279" t="s">
        <v>6568</v>
      </c>
      <c r="H1570" s="279"/>
      <c r="I1570" s="279"/>
      <c r="J1570" s="279"/>
      <c r="K1570" s="294"/>
      <c r="L1570" s="294" t="s">
        <v>6588</v>
      </c>
      <c r="M1570" s="88"/>
      <c r="N1570" s="45" t="s">
        <v>6764</v>
      </c>
    </row>
    <row r="1571" spans="1:14" ht="63.75" x14ac:dyDescent="0.25">
      <c r="A1571" s="257"/>
      <c r="B1571" s="208" t="s">
        <v>6589</v>
      </c>
      <c r="C1571" s="208"/>
      <c r="D1571" s="137" t="s">
        <v>7879</v>
      </c>
      <c r="E1571" s="112">
        <v>52500</v>
      </c>
      <c r="F1571" s="112"/>
      <c r="G1571" s="279" t="s">
        <v>6568</v>
      </c>
      <c r="H1571" s="279"/>
      <c r="I1571" s="279"/>
      <c r="J1571" s="279"/>
      <c r="K1571" s="294"/>
      <c r="L1571" s="294" t="s">
        <v>6590</v>
      </c>
      <c r="M1571" s="88"/>
      <c r="N1571" s="45" t="s">
        <v>6764</v>
      </c>
    </row>
    <row r="1572" spans="1:14" ht="63.75" x14ac:dyDescent="0.25">
      <c r="A1572" s="257"/>
      <c r="B1572" s="208" t="s">
        <v>6591</v>
      </c>
      <c r="C1572" s="208"/>
      <c r="D1572" s="137" t="s">
        <v>7879</v>
      </c>
      <c r="E1572" s="112">
        <v>3595.2</v>
      </c>
      <c r="F1572" s="112"/>
      <c r="G1572" s="279" t="s">
        <v>6568</v>
      </c>
      <c r="H1572" s="279"/>
      <c r="I1572" s="279"/>
      <c r="J1572" s="279"/>
      <c r="K1572" s="294"/>
      <c r="L1572" s="294" t="s">
        <v>6592</v>
      </c>
      <c r="M1572" s="88"/>
      <c r="N1572" s="45" t="s">
        <v>6764</v>
      </c>
    </row>
    <row r="1573" spans="1:14" ht="63.75" x14ac:dyDescent="0.25">
      <c r="A1573" s="256" t="s">
        <v>6593</v>
      </c>
      <c r="B1573" s="208" t="s">
        <v>6594</v>
      </c>
      <c r="C1573" s="208"/>
      <c r="D1573" s="137" t="s">
        <v>7879</v>
      </c>
      <c r="E1573" s="112">
        <v>238356</v>
      </c>
      <c r="F1573" s="112"/>
      <c r="G1573" s="279" t="s">
        <v>6568</v>
      </c>
      <c r="H1573" s="279"/>
      <c r="I1573" s="279"/>
      <c r="J1573" s="279"/>
      <c r="K1573" s="294">
        <v>20</v>
      </c>
      <c r="L1573" s="294" t="s">
        <v>6595</v>
      </c>
      <c r="M1573" s="88"/>
      <c r="N1573" s="45" t="s">
        <v>6764</v>
      </c>
    </row>
    <row r="1574" spans="1:14" ht="63.75" x14ac:dyDescent="0.25">
      <c r="A1574" s="256"/>
      <c r="B1574" s="208" t="s">
        <v>6596</v>
      </c>
      <c r="C1574" s="208"/>
      <c r="D1574" s="137" t="s">
        <v>7879</v>
      </c>
      <c r="E1574" s="112">
        <v>82944</v>
      </c>
      <c r="F1574" s="112"/>
      <c r="G1574" s="279" t="s">
        <v>6568</v>
      </c>
      <c r="H1574" s="279"/>
      <c r="I1574" s="279"/>
      <c r="J1574" s="279"/>
      <c r="K1574" s="294"/>
      <c r="L1574" s="294" t="s">
        <v>6595</v>
      </c>
      <c r="M1574" s="88"/>
      <c r="N1574" s="45" t="s">
        <v>6764</v>
      </c>
    </row>
    <row r="1575" spans="1:14" ht="63.75" x14ac:dyDescent="0.25">
      <c r="A1575" s="256"/>
      <c r="B1575" s="208" t="s">
        <v>6597</v>
      </c>
      <c r="C1575" s="208"/>
      <c r="D1575" s="137" t="s">
        <v>7879</v>
      </c>
      <c r="E1575" s="112">
        <v>437400</v>
      </c>
      <c r="F1575" s="112"/>
      <c r="G1575" s="279" t="s">
        <v>6568</v>
      </c>
      <c r="H1575" s="279"/>
      <c r="I1575" s="279"/>
      <c r="J1575" s="279"/>
      <c r="K1575" s="294"/>
      <c r="L1575" s="294" t="s">
        <v>6595</v>
      </c>
      <c r="M1575" s="88"/>
      <c r="N1575" s="45" t="s">
        <v>6764</v>
      </c>
    </row>
    <row r="1576" spans="1:14" ht="63.75" x14ac:dyDescent="0.25">
      <c r="A1576" s="256" t="s">
        <v>6598</v>
      </c>
      <c r="B1576" s="208" t="s">
        <v>6599</v>
      </c>
      <c r="C1576" s="208"/>
      <c r="D1576" s="137" t="s">
        <v>7879</v>
      </c>
      <c r="E1576" s="112">
        <v>105057</v>
      </c>
      <c r="F1576" s="112"/>
      <c r="G1576" s="279" t="s">
        <v>6568</v>
      </c>
      <c r="H1576" s="279"/>
      <c r="I1576" s="279"/>
      <c r="J1576" s="279"/>
      <c r="K1576" s="294">
        <v>2</v>
      </c>
      <c r="L1576" s="294" t="s">
        <v>6595</v>
      </c>
      <c r="M1576" s="88"/>
      <c r="N1576" s="45" t="s">
        <v>6764</v>
      </c>
    </row>
    <row r="1577" spans="1:14" ht="63.75" x14ac:dyDescent="0.25">
      <c r="A1577" s="256" t="s">
        <v>6600</v>
      </c>
      <c r="B1577" s="208" t="s">
        <v>6601</v>
      </c>
      <c r="C1577" s="208"/>
      <c r="D1577" s="137" t="s">
        <v>7879</v>
      </c>
      <c r="E1577" s="112">
        <v>77970.600000000006</v>
      </c>
      <c r="F1577" s="112"/>
      <c r="G1577" s="279" t="s">
        <v>6568</v>
      </c>
      <c r="H1577" s="279"/>
      <c r="I1577" s="279"/>
      <c r="J1577" s="279"/>
      <c r="K1577" s="294">
        <v>3</v>
      </c>
      <c r="L1577" s="294" t="s">
        <v>6595</v>
      </c>
      <c r="M1577" s="88"/>
      <c r="N1577" s="45" t="s">
        <v>6764</v>
      </c>
    </row>
    <row r="1578" spans="1:14" ht="63.75" x14ac:dyDescent="0.25">
      <c r="A1578" s="257" t="s">
        <v>6602</v>
      </c>
      <c r="B1578" s="208" t="s">
        <v>6601</v>
      </c>
      <c r="C1578" s="208"/>
      <c r="D1578" s="137" t="s">
        <v>7879</v>
      </c>
      <c r="E1578" s="112">
        <v>21783.200000000001</v>
      </c>
      <c r="F1578" s="112"/>
      <c r="G1578" s="279" t="s">
        <v>6568</v>
      </c>
      <c r="H1578" s="279"/>
      <c r="I1578" s="279"/>
      <c r="J1578" s="279"/>
      <c r="K1578" s="294">
        <v>1</v>
      </c>
      <c r="L1578" s="294" t="s">
        <v>6595</v>
      </c>
      <c r="M1578" s="88"/>
      <c r="N1578" s="45" t="s">
        <v>6764</v>
      </c>
    </row>
    <row r="1579" spans="1:14" ht="63.75" x14ac:dyDescent="0.25">
      <c r="A1579" s="257"/>
      <c r="B1579" s="208" t="s">
        <v>6603</v>
      </c>
      <c r="C1579" s="208"/>
      <c r="D1579" s="137" t="s">
        <v>7879</v>
      </c>
      <c r="E1579" s="112">
        <v>53742.5</v>
      </c>
      <c r="F1579" s="112"/>
      <c r="G1579" s="279" t="s">
        <v>6568</v>
      </c>
      <c r="H1579" s="279"/>
      <c r="I1579" s="279"/>
      <c r="J1579" s="279"/>
      <c r="K1579" s="294">
        <v>1</v>
      </c>
      <c r="L1579" s="294" t="s">
        <v>6604</v>
      </c>
      <c r="M1579" s="88"/>
      <c r="N1579" s="45" t="s">
        <v>6764</v>
      </c>
    </row>
    <row r="1580" spans="1:14" ht="63.75" x14ac:dyDescent="0.25">
      <c r="A1580" s="257" t="s">
        <v>6605</v>
      </c>
      <c r="B1580" s="208" t="s">
        <v>6606</v>
      </c>
      <c r="C1580" s="208"/>
      <c r="D1580" s="137" t="s">
        <v>7879</v>
      </c>
      <c r="E1580" s="112">
        <v>398000</v>
      </c>
      <c r="F1580" s="112"/>
      <c r="G1580" s="279" t="s">
        <v>6568</v>
      </c>
      <c r="H1580" s="279"/>
      <c r="I1580" s="279"/>
      <c r="J1580" s="279"/>
      <c r="K1580" s="294">
        <v>1</v>
      </c>
      <c r="L1580" s="294" t="s">
        <v>6607</v>
      </c>
      <c r="M1580" s="88"/>
      <c r="N1580" s="45" t="s">
        <v>6764</v>
      </c>
    </row>
    <row r="1581" spans="1:14" ht="63.75" x14ac:dyDescent="0.25">
      <c r="A1581" s="191"/>
      <c r="B1581" s="311" t="s">
        <v>6816</v>
      </c>
      <c r="C1581" s="311"/>
      <c r="D1581" s="137" t="s">
        <v>7879</v>
      </c>
      <c r="E1581" s="112">
        <v>758869</v>
      </c>
      <c r="F1581" s="112"/>
      <c r="G1581" s="279" t="s">
        <v>6608</v>
      </c>
      <c r="H1581" s="279"/>
      <c r="I1581" s="279"/>
      <c r="J1581" s="279"/>
      <c r="K1581" s="294"/>
      <c r="L1581" s="294"/>
      <c r="M1581" s="88"/>
      <c r="N1581" s="45" t="s">
        <v>6764</v>
      </c>
    </row>
    <row r="1582" spans="1:14" ht="63.75" x14ac:dyDescent="0.25">
      <c r="A1582" s="294"/>
      <c r="B1582" s="208" t="s">
        <v>6609</v>
      </c>
      <c r="C1582" s="208"/>
      <c r="D1582" s="137" t="s">
        <v>7879</v>
      </c>
      <c r="E1582" s="112">
        <v>1069280</v>
      </c>
      <c r="F1582" s="112"/>
      <c r="G1582" s="279" t="s">
        <v>6610</v>
      </c>
      <c r="H1582" s="279"/>
      <c r="I1582" s="279"/>
      <c r="J1582" s="279"/>
      <c r="K1582" s="294"/>
      <c r="L1582" s="258" t="s">
        <v>6611</v>
      </c>
      <c r="M1582" s="88"/>
      <c r="N1582" s="45" t="s">
        <v>6764</v>
      </c>
    </row>
    <row r="1583" spans="1:14" ht="63.75" x14ac:dyDescent="0.25">
      <c r="A1583" s="258"/>
      <c r="B1583" s="279" t="s">
        <v>6612</v>
      </c>
      <c r="C1583" s="279"/>
      <c r="D1583" s="137" t="s">
        <v>7879</v>
      </c>
      <c r="E1583" s="292">
        <v>2913704.54</v>
      </c>
      <c r="F1583" s="292"/>
      <c r="G1583" s="279" t="s">
        <v>6613</v>
      </c>
      <c r="H1583" s="279"/>
      <c r="I1583" s="279"/>
      <c r="J1583" s="279"/>
      <c r="K1583" s="294">
        <v>1</v>
      </c>
      <c r="L1583" s="294" t="s">
        <v>6762</v>
      </c>
      <c r="M1583" s="294" t="s">
        <v>6614</v>
      </c>
      <c r="N1583" s="45" t="s">
        <v>6764</v>
      </c>
    </row>
    <row r="1584" spans="1:14" ht="63.75" x14ac:dyDescent="0.25">
      <c r="A1584" s="258"/>
      <c r="B1584" s="279" t="s">
        <v>6615</v>
      </c>
      <c r="C1584" s="279"/>
      <c r="D1584" s="137" t="s">
        <v>7879</v>
      </c>
      <c r="E1584" s="292">
        <v>3280532.03</v>
      </c>
      <c r="F1584" s="292"/>
      <c r="G1584" s="279" t="s">
        <v>6613</v>
      </c>
      <c r="H1584" s="279"/>
      <c r="I1584" s="279"/>
      <c r="J1584" s="279"/>
      <c r="K1584" s="294">
        <v>1</v>
      </c>
      <c r="L1584" s="294" t="s">
        <v>6761</v>
      </c>
      <c r="M1584" s="294" t="s">
        <v>6614</v>
      </c>
      <c r="N1584" s="45" t="s">
        <v>6764</v>
      </c>
    </row>
    <row r="1585" spans="1:14" ht="63.75" x14ac:dyDescent="0.25">
      <c r="A1585" s="258"/>
      <c r="B1585" s="279" t="s">
        <v>6616</v>
      </c>
      <c r="C1585" s="279"/>
      <c r="D1585" s="137" t="s">
        <v>7879</v>
      </c>
      <c r="E1585" s="292">
        <v>4955717.33</v>
      </c>
      <c r="F1585" s="292"/>
      <c r="G1585" s="279" t="s">
        <v>6613</v>
      </c>
      <c r="H1585" s="279"/>
      <c r="I1585" s="279"/>
      <c r="J1585" s="279"/>
      <c r="K1585" s="294">
        <v>1</v>
      </c>
      <c r="L1585" s="294" t="s">
        <v>6763</v>
      </c>
      <c r="M1585" s="294" t="s">
        <v>6614</v>
      </c>
      <c r="N1585" s="45" t="s">
        <v>6764</v>
      </c>
    </row>
    <row r="1586" spans="1:14" ht="63.75" x14ac:dyDescent="0.25">
      <c r="A1586" s="258"/>
      <c r="B1586" s="279" t="s">
        <v>6617</v>
      </c>
      <c r="C1586" s="279"/>
      <c r="D1586" s="137" t="s">
        <v>7879</v>
      </c>
      <c r="E1586" s="292">
        <v>5954844.5</v>
      </c>
      <c r="F1586" s="292"/>
      <c r="G1586" s="279" t="s">
        <v>6613</v>
      </c>
      <c r="H1586" s="279"/>
      <c r="I1586" s="279"/>
      <c r="J1586" s="279"/>
      <c r="K1586" s="294">
        <v>1</v>
      </c>
      <c r="L1586" s="294" t="s">
        <v>1402</v>
      </c>
      <c r="M1586" s="294" t="s">
        <v>6614</v>
      </c>
      <c r="N1586" s="45" t="s">
        <v>6764</v>
      </c>
    </row>
    <row r="1587" spans="1:14" ht="63.75" x14ac:dyDescent="0.25">
      <c r="A1587" s="258"/>
      <c r="B1587" s="279" t="s">
        <v>6618</v>
      </c>
      <c r="C1587" s="279"/>
      <c r="D1587" s="137" t="s">
        <v>7879</v>
      </c>
      <c r="E1587" s="292">
        <v>650049</v>
      </c>
      <c r="F1587" s="292"/>
      <c r="G1587" s="279" t="s">
        <v>6613</v>
      </c>
      <c r="H1587" s="279"/>
      <c r="I1587" s="279"/>
      <c r="J1587" s="279"/>
      <c r="K1587" s="294">
        <v>1</v>
      </c>
      <c r="L1587" s="258"/>
      <c r="M1587" s="294" t="s">
        <v>6614</v>
      </c>
      <c r="N1587" s="45" t="s">
        <v>6764</v>
      </c>
    </row>
    <row r="1588" spans="1:14" ht="63.75" x14ac:dyDescent="0.25">
      <c r="A1588" s="258"/>
      <c r="B1588" s="279" t="s">
        <v>6619</v>
      </c>
      <c r="C1588" s="279"/>
      <c r="D1588" s="137" t="s">
        <v>7879</v>
      </c>
      <c r="E1588" s="292">
        <v>2326186.46</v>
      </c>
      <c r="F1588" s="292"/>
      <c r="G1588" s="279" t="s">
        <v>6613</v>
      </c>
      <c r="H1588" s="279"/>
      <c r="I1588" s="279"/>
      <c r="J1588" s="279"/>
      <c r="K1588" s="294">
        <v>1</v>
      </c>
      <c r="L1588" s="294" t="s">
        <v>4890</v>
      </c>
      <c r="M1588" s="294" t="s">
        <v>6614</v>
      </c>
      <c r="N1588" s="45" t="s">
        <v>6764</v>
      </c>
    </row>
    <row r="1589" spans="1:14" ht="63.75" x14ac:dyDescent="0.25">
      <c r="A1589" s="258"/>
      <c r="B1589" s="279" t="s">
        <v>6174</v>
      </c>
      <c r="C1589" s="279"/>
      <c r="D1589" s="137" t="s">
        <v>7879</v>
      </c>
      <c r="E1589" s="292">
        <v>1111408.2</v>
      </c>
      <c r="F1589" s="292"/>
      <c r="G1589" s="279" t="s">
        <v>6613</v>
      </c>
      <c r="H1589" s="279"/>
      <c r="I1589" s="279"/>
      <c r="J1589" s="279"/>
      <c r="K1589" s="294">
        <v>1</v>
      </c>
      <c r="L1589" s="258"/>
      <c r="M1589" s="294" t="s">
        <v>6614</v>
      </c>
      <c r="N1589" s="45" t="s">
        <v>6764</v>
      </c>
    </row>
    <row r="1590" spans="1:14" ht="63.75" x14ac:dyDescent="0.25">
      <c r="A1590" s="258"/>
      <c r="B1590" s="279" t="s">
        <v>6620</v>
      </c>
      <c r="C1590" s="279"/>
      <c r="D1590" s="137" t="s">
        <v>7879</v>
      </c>
      <c r="E1590" s="292">
        <v>1488674.75</v>
      </c>
      <c r="F1590" s="292"/>
      <c r="G1590" s="279" t="s">
        <v>6613</v>
      </c>
      <c r="H1590" s="279"/>
      <c r="I1590" s="279"/>
      <c r="J1590" s="279"/>
      <c r="K1590" s="294">
        <v>1</v>
      </c>
      <c r="L1590" s="258"/>
      <c r="M1590" s="294" t="s">
        <v>6614</v>
      </c>
      <c r="N1590" s="45" t="s">
        <v>6764</v>
      </c>
    </row>
    <row r="1591" spans="1:14" ht="63.75" x14ac:dyDescent="0.25">
      <c r="A1591" s="258"/>
      <c r="B1591" s="279" t="s">
        <v>6154</v>
      </c>
      <c r="C1591" s="279"/>
      <c r="D1591" s="137" t="s">
        <v>7879</v>
      </c>
      <c r="E1591" s="292">
        <v>4306666.66</v>
      </c>
      <c r="F1591" s="292"/>
      <c r="G1591" s="279" t="s">
        <v>6613</v>
      </c>
      <c r="H1591" s="279"/>
      <c r="I1591" s="279"/>
      <c r="J1591" s="279"/>
      <c r="K1591" s="294">
        <v>1</v>
      </c>
      <c r="L1591" s="258"/>
      <c r="M1591" s="294" t="s">
        <v>6614</v>
      </c>
      <c r="N1591" s="45" t="s">
        <v>6764</v>
      </c>
    </row>
    <row r="1592" spans="1:14" ht="140.25" x14ac:dyDescent="0.25">
      <c r="A1592" s="258"/>
      <c r="B1592" s="279" t="s">
        <v>6621</v>
      </c>
      <c r="C1592" s="279"/>
      <c r="D1592" s="137" t="s">
        <v>7879</v>
      </c>
      <c r="E1592" s="292">
        <v>808555.09</v>
      </c>
      <c r="F1592" s="292"/>
      <c r="G1592" s="279" t="s">
        <v>6622</v>
      </c>
      <c r="H1592" s="279"/>
      <c r="I1592" s="279"/>
      <c r="J1592" s="279"/>
      <c r="K1592" s="294">
        <v>1</v>
      </c>
      <c r="L1592" s="258"/>
      <c r="M1592" s="294" t="s">
        <v>6614</v>
      </c>
      <c r="N1592" s="45" t="s">
        <v>6764</v>
      </c>
    </row>
    <row r="1593" spans="1:14" ht="63.75" x14ac:dyDescent="0.25">
      <c r="A1593" s="258"/>
      <c r="B1593" s="279" t="s">
        <v>6623</v>
      </c>
      <c r="C1593" s="279"/>
      <c r="D1593" s="137" t="s">
        <v>7879</v>
      </c>
      <c r="E1593" s="292">
        <v>265293.33</v>
      </c>
      <c r="F1593" s="292"/>
      <c r="G1593" s="279" t="s">
        <v>6613</v>
      </c>
      <c r="H1593" s="279"/>
      <c r="I1593" s="279"/>
      <c r="J1593" s="279"/>
      <c r="K1593" s="294">
        <v>2</v>
      </c>
      <c r="L1593" s="258"/>
      <c r="M1593" s="294" t="s">
        <v>6614</v>
      </c>
      <c r="N1593" s="45" t="s">
        <v>6764</v>
      </c>
    </row>
    <row r="1594" spans="1:14" ht="140.25" x14ac:dyDescent="0.25">
      <c r="A1594" s="258"/>
      <c r="B1594" s="279" t="s">
        <v>6624</v>
      </c>
      <c r="C1594" s="279"/>
      <c r="D1594" s="137" t="s">
        <v>7879</v>
      </c>
      <c r="E1594" s="292">
        <v>403438</v>
      </c>
      <c r="F1594" s="292"/>
      <c r="G1594" s="279" t="s">
        <v>6622</v>
      </c>
      <c r="H1594" s="279"/>
      <c r="I1594" s="279"/>
      <c r="J1594" s="279"/>
      <c r="K1594" s="294">
        <v>1</v>
      </c>
      <c r="L1594" s="258"/>
      <c r="M1594" s="294" t="s">
        <v>6614</v>
      </c>
      <c r="N1594" s="45" t="s">
        <v>6764</v>
      </c>
    </row>
    <row r="1595" spans="1:14" ht="63.75" x14ac:dyDescent="0.25">
      <c r="A1595" s="258"/>
      <c r="B1595" s="279" t="s">
        <v>6625</v>
      </c>
      <c r="C1595" s="279"/>
      <c r="D1595" s="137" t="s">
        <v>7879</v>
      </c>
      <c r="E1595" s="292">
        <v>100513.58</v>
      </c>
      <c r="F1595" s="292"/>
      <c r="G1595" s="279" t="s">
        <v>6613</v>
      </c>
      <c r="H1595" s="279"/>
      <c r="I1595" s="279"/>
      <c r="J1595" s="279"/>
      <c r="K1595" s="294">
        <v>1</v>
      </c>
      <c r="L1595" s="258"/>
      <c r="M1595" s="294" t="s">
        <v>6614</v>
      </c>
      <c r="N1595" s="45" t="s">
        <v>6764</v>
      </c>
    </row>
    <row r="1596" spans="1:14" ht="63.75" x14ac:dyDescent="0.25">
      <c r="A1596" s="258"/>
      <c r="B1596" s="279" t="s">
        <v>6230</v>
      </c>
      <c r="C1596" s="279"/>
      <c r="D1596" s="137" t="s">
        <v>7879</v>
      </c>
      <c r="E1596" s="292">
        <v>501239.63</v>
      </c>
      <c r="F1596" s="292"/>
      <c r="G1596" s="279" t="s">
        <v>6613</v>
      </c>
      <c r="H1596" s="279"/>
      <c r="I1596" s="279"/>
      <c r="J1596" s="279"/>
      <c r="K1596" s="294">
        <v>1</v>
      </c>
      <c r="L1596" s="258"/>
      <c r="M1596" s="294" t="s">
        <v>6614</v>
      </c>
      <c r="N1596" s="45" t="s">
        <v>6764</v>
      </c>
    </row>
    <row r="1597" spans="1:14" ht="63.75" x14ac:dyDescent="0.25">
      <c r="A1597" s="258"/>
      <c r="B1597" s="279" t="s">
        <v>4683</v>
      </c>
      <c r="C1597" s="279"/>
      <c r="D1597" s="137" t="s">
        <v>7879</v>
      </c>
      <c r="E1597" s="292">
        <v>691525</v>
      </c>
      <c r="F1597" s="292"/>
      <c r="G1597" s="279" t="s">
        <v>6613</v>
      </c>
      <c r="H1597" s="279"/>
      <c r="I1597" s="279"/>
      <c r="J1597" s="279"/>
      <c r="K1597" s="294">
        <v>1</v>
      </c>
      <c r="L1597" s="258"/>
      <c r="M1597" s="294" t="s">
        <v>6614</v>
      </c>
      <c r="N1597" s="45" t="s">
        <v>6764</v>
      </c>
    </row>
    <row r="1598" spans="1:14" ht="63.75" x14ac:dyDescent="0.25">
      <c r="A1598" s="258"/>
      <c r="B1598" s="279" t="s">
        <v>6299</v>
      </c>
      <c r="C1598" s="279"/>
      <c r="D1598" s="137" t="s">
        <v>7879</v>
      </c>
      <c r="E1598" s="292">
        <v>295000</v>
      </c>
      <c r="F1598" s="292"/>
      <c r="G1598" s="279" t="s">
        <v>6613</v>
      </c>
      <c r="H1598" s="279"/>
      <c r="I1598" s="279"/>
      <c r="J1598" s="279"/>
      <c r="K1598" s="294">
        <v>1</v>
      </c>
      <c r="L1598" s="258"/>
      <c r="M1598" s="294" t="s">
        <v>6614</v>
      </c>
      <c r="N1598" s="45" t="s">
        <v>6764</v>
      </c>
    </row>
    <row r="1599" spans="1:14" ht="63.75" x14ac:dyDescent="0.25">
      <c r="A1599" s="258"/>
      <c r="B1599" s="279" t="s">
        <v>6301</v>
      </c>
      <c r="C1599" s="279"/>
      <c r="D1599" s="137" t="s">
        <v>7879</v>
      </c>
      <c r="E1599" s="292">
        <v>297300</v>
      </c>
      <c r="F1599" s="292"/>
      <c r="G1599" s="279" t="s">
        <v>6613</v>
      </c>
      <c r="H1599" s="279"/>
      <c r="I1599" s="279"/>
      <c r="J1599" s="279"/>
      <c r="K1599" s="294">
        <v>1</v>
      </c>
      <c r="L1599" s="258"/>
      <c r="M1599" s="294" t="s">
        <v>6614</v>
      </c>
      <c r="N1599" s="45" t="s">
        <v>6764</v>
      </c>
    </row>
    <row r="1600" spans="1:14" ht="63.75" x14ac:dyDescent="0.25">
      <c r="A1600" s="258"/>
      <c r="B1600" s="279" t="s">
        <v>6346</v>
      </c>
      <c r="C1600" s="279"/>
      <c r="D1600" s="137" t="s">
        <v>7879</v>
      </c>
      <c r="E1600" s="292">
        <v>489662.38</v>
      </c>
      <c r="F1600" s="292"/>
      <c r="G1600" s="279" t="s">
        <v>6613</v>
      </c>
      <c r="H1600" s="279"/>
      <c r="I1600" s="279"/>
      <c r="J1600" s="279"/>
      <c r="K1600" s="294">
        <v>1</v>
      </c>
      <c r="L1600" s="258"/>
      <c r="M1600" s="294" t="s">
        <v>6614</v>
      </c>
      <c r="N1600" s="45" t="s">
        <v>6764</v>
      </c>
    </row>
    <row r="1601" spans="1:14" ht="63.75" x14ac:dyDescent="0.25">
      <c r="A1601" s="258"/>
      <c r="B1601" s="279" t="s">
        <v>6349</v>
      </c>
      <c r="C1601" s="279"/>
      <c r="D1601" s="137" t="s">
        <v>7879</v>
      </c>
      <c r="E1601" s="294" t="s">
        <v>6350</v>
      </c>
      <c r="F1601" s="294"/>
      <c r="G1601" s="279" t="s">
        <v>6613</v>
      </c>
      <c r="H1601" s="279"/>
      <c r="I1601" s="279"/>
      <c r="J1601" s="279"/>
      <c r="K1601" s="294">
        <v>1</v>
      </c>
      <c r="L1601" s="258"/>
      <c r="M1601" s="294" t="s">
        <v>6614</v>
      </c>
      <c r="N1601" s="45" t="s">
        <v>6764</v>
      </c>
    </row>
    <row r="1602" spans="1:14" ht="63.75" x14ac:dyDescent="0.25">
      <c r="A1602" s="258"/>
      <c r="B1602" s="279" t="s">
        <v>6352</v>
      </c>
      <c r="C1602" s="279"/>
      <c r="D1602" s="137" t="s">
        <v>7879</v>
      </c>
      <c r="E1602" s="294" t="s">
        <v>6350</v>
      </c>
      <c r="F1602" s="294"/>
      <c r="G1602" s="279" t="s">
        <v>6613</v>
      </c>
      <c r="H1602" s="279"/>
      <c r="I1602" s="279"/>
      <c r="J1602" s="279"/>
      <c r="K1602" s="294">
        <v>1</v>
      </c>
      <c r="L1602" s="258"/>
      <c r="M1602" s="294" t="s">
        <v>6614</v>
      </c>
      <c r="N1602" s="45" t="s">
        <v>6764</v>
      </c>
    </row>
    <row r="1603" spans="1:14" ht="63.75" x14ac:dyDescent="0.25">
      <c r="A1603" s="258"/>
      <c r="B1603" s="279" t="s">
        <v>6354</v>
      </c>
      <c r="C1603" s="279"/>
      <c r="D1603" s="137" t="s">
        <v>7879</v>
      </c>
      <c r="E1603" s="292">
        <v>340000</v>
      </c>
      <c r="F1603" s="292"/>
      <c r="G1603" s="279" t="s">
        <v>6613</v>
      </c>
      <c r="H1603" s="279"/>
      <c r="I1603" s="279"/>
      <c r="J1603" s="279"/>
      <c r="K1603" s="294">
        <v>1</v>
      </c>
      <c r="L1603" s="258"/>
      <c r="M1603" s="294" t="s">
        <v>6614</v>
      </c>
      <c r="N1603" s="45" t="s">
        <v>6764</v>
      </c>
    </row>
    <row r="1604" spans="1:14" ht="114.75" x14ac:dyDescent="0.25">
      <c r="A1604" s="258"/>
      <c r="B1604" s="279" t="s">
        <v>6367</v>
      </c>
      <c r="C1604" s="279"/>
      <c r="D1604" s="137" t="s">
        <v>7879</v>
      </c>
      <c r="E1604" s="292">
        <v>192566</v>
      </c>
      <c r="F1604" s="292"/>
      <c r="G1604" s="279" t="s">
        <v>6626</v>
      </c>
      <c r="H1604" s="279"/>
      <c r="I1604" s="279"/>
      <c r="J1604" s="279"/>
      <c r="K1604" s="294">
        <v>1</v>
      </c>
      <c r="L1604" s="258"/>
      <c r="M1604" s="294" t="s">
        <v>6614</v>
      </c>
      <c r="N1604" s="45" t="s">
        <v>6764</v>
      </c>
    </row>
    <row r="1605" spans="1:14" ht="63.75" x14ac:dyDescent="0.25">
      <c r="A1605" s="258"/>
      <c r="B1605" s="279" t="s">
        <v>6400</v>
      </c>
      <c r="C1605" s="279"/>
      <c r="D1605" s="137" t="s">
        <v>7879</v>
      </c>
      <c r="E1605" s="292">
        <v>363211</v>
      </c>
      <c r="F1605" s="292"/>
      <c r="G1605" s="279" t="s">
        <v>6613</v>
      </c>
      <c r="H1605" s="279"/>
      <c r="I1605" s="279"/>
      <c r="J1605" s="279"/>
      <c r="K1605" s="294">
        <v>1</v>
      </c>
      <c r="L1605" s="258"/>
      <c r="M1605" s="294" t="s">
        <v>6614</v>
      </c>
      <c r="N1605" s="45" t="s">
        <v>6764</v>
      </c>
    </row>
    <row r="1606" spans="1:14" ht="63.75" x14ac:dyDescent="0.25">
      <c r="A1606" s="258"/>
      <c r="B1606" s="279" t="s">
        <v>6420</v>
      </c>
      <c r="C1606" s="279"/>
      <c r="D1606" s="137" t="s">
        <v>7879</v>
      </c>
      <c r="E1606" s="292">
        <v>1056000</v>
      </c>
      <c r="F1606" s="292"/>
      <c r="G1606" s="279" t="s">
        <v>6613</v>
      </c>
      <c r="H1606" s="279"/>
      <c r="I1606" s="279"/>
      <c r="J1606" s="279"/>
      <c r="K1606" s="294">
        <v>1</v>
      </c>
      <c r="L1606" s="258"/>
      <c r="M1606" s="294" t="s">
        <v>6614</v>
      </c>
      <c r="N1606" s="45" t="s">
        <v>6764</v>
      </c>
    </row>
    <row r="1607" spans="1:14" ht="63.75" x14ac:dyDescent="0.25">
      <c r="A1607" s="258"/>
      <c r="B1607" s="279" t="s">
        <v>6422</v>
      </c>
      <c r="C1607" s="279"/>
      <c r="D1607" s="137" t="s">
        <v>7879</v>
      </c>
      <c r="E1607" s="292">
        <v>615500</v>
      </c>
      <c r="F1607" s="292"/>
      <c r="G1607" s="279" t="s">
        <v>6613</v>
      </c>
      <c r="H1607" s="279"/>
      <c r="I1607" s="279"/>
      <c r="J1607" s="279"/>
      <c r="K1607" s="294">
        <v>1</v>
      </c>
      <c r="L1607" s="258"/>
      <c r="M1607" s="294" t="s">
        <v>6614</v>
      </c>
      <c r="N1607" s="45" t="s">
        <v>6764</v>
      </c>
    </row>
    <row r="1608" spans="1:14" ht="63.75" x14ac:dyDescent="0.25">
      <c r="A1608" s="258"/>
      <c r="B1608" s="279" t="s">
        <v>6428</v>
      </c>
      <c r="C1608" s="279"/>
      <c r="D1608" s="137" t="s">
        <v>7879</v>
      </c>
      <c r="E1608" s="292">
        <v>298500</v>
      </c>
      <c r="F1608" s="292"/>
      <c r="G1608" s="279" t="s">
        <v>6613</v>
      </c>
      <c r="H1608" s="279"/>
      <c r="I1608" s="279"/>
      <c r="J1608" s="279"/>
      <c r="K1608" s="294">
        <v>1</v>
      </c>
      <c r="L1608" s="258"/>
      <c r="M1608" s="294" t="s">
        <v>6614</v>
      </c>
      <c r="N1608" s="45" t="s">
        <v>6764</v>
      </c>
    </row>
    <row r="1609" spans="1:14" ht="63.75" x14ac:dyDescent="0.25">
      <c r="A1609" s="258"/>
      <c r="B1609" s="279" t="s">
        <v>6438</v>
      </c>
      <c r="C1609" s="279"/>
      <c r="D1609" s="137" t="s">
        <v>7879</v>
      </c>
      <c r="E1609" s="292">
        <v>238600</v>
      </c>
      <c r="F1609" s="292"/>
      <c r="G1609" s="279" t="s">
        <v>6613</v>
      </c>
      <c r="H1609" s="279"/>
      <c r="I1609" s="279"/>
      <c r="J1609" s="279"/>
      <c r="K1609" s="294">
        <v>1</v>
      </c>
      <c r="L1609" s="258"/>
      <c r="M1609" s="294" t="s">
        <v>6614</v>
      </c>
      <c r="N1609" s="45" t="s">
        <v>6764</v>
      </c>
    </row>
    <row r="1610" spans="1:14" ht="63.75" x14ac:dyDescent="0.25">
      <c r="A1610" s="258"/>
      <c r="B1610" s="279" t="s">
        <v>6484</v>
      </c>
      <c r="C1610" s="279"/>
      <c r="D1610" s="137" t="s">
        <v>7879</v>
      </c>
      <c r="E1610" s="292">
        <v>102080</v>
      </c>
      <c r="F1610" s="292"/>
      <c r="G1610" s="279" t="s">
        <v>6613</v>
      </c>
      <c r="H1610" s="279"/>
      <c r="I1610" s="279"/>
      <c r="J1610" s="279"/>
      <c r="K1610" s="294">
        <v>1</v>
      </c>
      <c r="L1610" s="258"/>
      <c r="M1610" s="294" t="s">
        <v>6614</v>
      </c>
      <c r="N1610" s="45" t="s">
        <v>6764</v>
      </c>
    </row>
    <row r="1611" spans="1:14" ht="63.75" x14ac:dyDescent="0.25">
      <c r="A1611" s="258"/>
      <c r="B1611" s="279" t="s">
        <v>6486</v>
      </c>
      <c r="C1611" s="279"/>
      <c r="D1611" s="137" t="s">
        <v>7879</v>
      </c>
      <c r="E1611" s="292">
        <v>117920</v>
      </c>
      <c r="F1611" s="292"/>
      <c r="G1611" s="279" t="s">
        <v>6613</v>
      </c>
      <c r="H1611" s="279"/>
      <c r="I1611" s="279"/>
      <c r="J1611" s="279"/>
      <c r="K1611" s="294">
        <v>1</v>
      </c>
      <c r="L1611" s="258"/>
      <c r="M1611" s="294" t="s">
        <v>6614</v>
      </c>
      <c r="N1611" s="45" t="s">
        <v>6764</v>
      </c>
    </row>
    <row r="1612" spans="1:14" ht="63.75" x14ac:dyDescent="0.25">
      <c r="A1612" s="258"/>
      <c r="B1612" s="279" t="s">
        <v>6627</v>
      </c>
      <c r="C1612" s="279"/>
      <c r="D1612" s="137" t="s">
        <v>7879</v>
      </c>
      <c r="E1612" s="292">
        <v>134640</v>
      </c>
      <c r="F1612" s="292"/>
      <c r="G1612" s="279" t="s">
        <v>6613</v>
      </c>
      <c r="H1612" s="279"/>
      <c r="I1612" s="279"/>
      <c r="J1612" s="279"/>
      <c r="K1612" s="294">
        <v>1</v>
      </c>
      <c r="L1612" s="258"/>
      <c r="M1612" s="294" t="s">
        <v>6614</v>
      </c>
      <c r="N1612" s="45" t="s">
        <v>6764</v>
      </c>
    </row>
    <row r="1613" spans="1:14" ht="63.75" x14ac:dyDescent="0.25">
      <c r="A1613" s="258"/>
      <c r="B1613" s="279" t="s">
        <v>6511</v>
      </c>
      <c r="C1613" s="279"/>
      <c r="D1613" s="137" t="s">
        <v>7879</v>
      </c>
      <c r="E1613" s="292">
        <v>186893.43</v>
      </c>
      <c r="F1613" s="292"/>
      <c r="G1613" s="279" t="s">
        <v>6613</v>
      </c>
      <c r="H1613" s="279"/>
      <c r="I1613" s="279"/>
      <c r="J1613" s="279"/>
      <c r="K1613" s="294">
        <v>1</v>
      </c>
      <c r="L1613" s="258"/>
      <c r="M1613" s="294" t="s">
        <v>6614</v>
      </c>
      <c r="N1613" s="45" t="s">
        <v>6764</v>
      </c>
    </row>
    <row r="1614" spans="1:14" ht="63.75" x14ac:dyDescent="0.25">
      <c r="A1614" s="258"/>
      <c r="B1614" s="279" t="s">
        <v>6628</v>
      </c>
      <c r="C1614" s="279"/>
      <c r="D1614" s="137" t="s">
        <v>7879</v>
      </c>
      <c r="E1614" s="292">
        <v>172559.3</v>
      </c>
      <c r="F1614" s="292"/>
      <c r="G1614" s="279" t="s">
        <v>6613</v>
      </c>
      <c r="H1614" s="279"/>
      <c r="I1614" s="279"/>
      <c r="J1614" s="279"/>
      <c r="K1614" s="294">
        <v>1</v>
      </c>
      <c r="L1614" s="258"/>
      <c r="M1614" s="294" t="s">
        <v>6614</v>
      </c>
      <c r="N1614" s="45" t="s">
        <v>6764</v>
      </c>
    </row>
    <row r="1615" spans="1:14" ht="63.75" x14ac:dyDescent="0.25">
      <c r="A1615" s="258"/>
      <c r="B1615" s="279" t="s">
        <v>6524</v>
      </c>
      <c r="C1615" s="279"/>
      <c r="D1615" s="137" t="s">
        <v>7879</v>
      </c>
      <c r="E1615" s="292">
        <v>861000</v>
      </c>
      <c r="F1615" s="292"/>
      <c r="G1615" s="279" t="s">
        <v>6613</v>
      </c>
      <c r="H1615" s="279"/>
      <c r="I1615" s="279"/>
      <c r="J1615" s="279"/>
      <c r="K1615" s="294">
        <v>1</v>
      </c>
      <c r="L1615" s="258"/>
      <c r="M1615" s="294" t="s">
        <v>6614</v>
      </c>
      <c r="N1615" s="45" t="s">
        <v>6764</v>
      </c>
    </row>
    <row r="1616" spans="1:14" ht="63.75" x14ac:dyDescent="0.25">
      <c r="A1616" s="258"/>
      <c r="B1616" s="279" t="s">
        <v>6526</v>
      </c>
      <c r="C1616" s="279"/>
      <c r="D1616" s="137" t="s">
        <v>7879</v>
      </c>
      <c r="E1616" s="292">
        <v>1680000</v>
      </c>
      <c r="F1616" s="292"/>
      <c r="G1616" s="279" t="s">
        <v>6613</v>
      </c>
      <c r="H1616" s="279"/>
      <c r="I1616" s="279"/>
      <c r="J1616" s="279"/>
      <c r="K1616" s="294">
        <v>1</v>
      </c>
      <c r="L1616" s="258"/>
      <c r="M1616" s="294" t="s">
        <v>6614</v>
      </c>
      <c r="N1616" s="45" t="s">
        <v>6764</v>
      </c>
    </row>
    <row r="1617" spans="1:14" ht="63.75" x14ac:dyDescent="0.25">
      <c r="A1617" s="258"/>
      <c r="B1617" s="279" t="s">
        <v>6553</v>
      </c>
      <c r="C1617" s="279"/>
      <c r="D1617" s="137" t="s">
        <v>7879</v>
      </c>
      <c r="E1617" s="292">
        <v>115900</v>
      </c>
      <c r="F1617" s="292"/>
      <c r="G1617" s="279" t="s">
        <v>6613</v>
      </c>
      <c r="H1617" s="279"/>
      <c r="I1617" s="279"/>
      <c r="J1617" s="279"/>
      <c r="K1617" s="294">
        <v>1</v>
      </c>
      <c r="L1617" s="258"/>
      <c r="M1617" s="294" t="s">
        <v>6614</v>
      </c>
      <c r="N1617" s="45" t="s">
        <v>6764</v>
      </c>
    </row>
    <row r="1618" spans="1:14" ht="63.75" x14ac:dyDescent="0.25">
      <c r="A1618" s="258"/>
      <c r="B1618" s="279" t="s">
        <v>6562</v>
      </c>
      <c r="C1618" s="279"/>
      <c r="D1618" s="137" t="s">
        <v>7879</v>
      </c>
      <c r="E1618" s="292">
        <v>248302.57</v>
      </c>
      <c r="F1618" s="292"/>
      <c r="G1618" s="279" t="s">
        <v>6613</v>
      </c>
      <c r="H1618" s="279"/>
      <c r="I1618" s="279"/>
      <c r="J1618" s="279"/>
      <c r="K1618" s="294">
        <v>1</v>
      </c>
      <c r="L1618" s="258"/>
      <c r="M1618" s="294" t="s">
        <v>6614</v>
      </c>
      <c r="N1618" s="45" t="s">
        <v>6764</v>
      </c>
    </row>
    <row r="1619" spans="1:14" ht="63.75" x14ac:dyDescent="0.25">
      <c r="A1619" s="258"/>
      <c r="B1619" s="279" t="s">
        <v>6563</v>
      </c>
      <c r="C1619" s="279"/>
      <c r="D1619" s="137" t="s">
        <v>7879</v>
      </c>
      <c r="E1619" s="292">
        <v>191500</v>
      </c>
      <c r="F1619" s="292"/>
      <c r="G1619" s="279" t="s">
        <v>6613</v>
      </c>
      <c r="H1619" s="279"/>
      <c r="I1619" s="279"/>
      <c r="J1619" s="279"/>
      <c r="K1619" s="294">
        <v>1</v>
      </c>
      <c r="L1619" s="258"/>
      <c r="M1619" s="294" t="s">
        <v>6614</v>
      </c>
      <c r="N1619" s="45" t="s">
        <v>6764</v>
      </c>
    </row>
    <row r="1620" spans="1:14" ht="63.75" x14ac:dyDescent="0.25">
      <c r="A1620" s="258"/>
      <c r="B1620" s="279" t="s">
        <v>6585</v>
      </c>
      <c r="C1620" s="279"/>
      <c r="D1620" s="137" t="s">
        <v>7879</v>
      </c>
      <c r="E1620" s="292">
        <v>100800</v>
      </c>
      <c r="F1620" s="292"/>
      <c r="G1620" s="279" t="s">
        <v>6613</v>
      </c>
      <c r="H1620" s="279"/>
      <c r="I1620" s="279"/>
      <c r="J1620" s="279"/>
      <c r="K1620" s="294">
        <v>1</v>
      </c>
      <c r="L1620" s="258"/>
      <c r="M1620" s="294" t="s">
        <v>6614</v>
      </c>
      <c r="N1620" s="45" t="s">
        <v>6764</v>
      </c>
    </row>
    <row r="1621" spans="1:14" ht="63.75" x14ac:dyDescent="0.25">
      <c r="A1621" s="258"/>
      <c r="B1621" s="279" t="s">
        <v>6606</v>
      </c>
      <c r="C1621" s="279"/>
      <c r="D1621" s="137" t="s">
        <v>7879</v>
      </c>
      <c r="E1621" s="292">
        <v>398000</v>
      </c>
      <c r="F1621" s="292"/>
      <c r="G1621" s="279" t="s">
        <v>6613</v>
      </c>
      <c r="H1621" s="279"/>
      <c r="I1621" s="279"/>
      <c r="J1621" s="279"/>
      <c r="K1621" s="294">
        <v>1</v>
      </c>
      <c r="L1621" s="258"/>
      <c r="M1621" s="294" t="s">
        <v>6614</v>
      </c>
      <c r="N1621" s="45" t="s">
        <v>6764</v>
      </c>
    </row>
    <row r="1622" spans="1:14" ht="140.25" x14ac:dyDescent="0.25">
      <c r="A1622" s="258"/>
      <c r="B1622" s="54" t="s">
        <v>6629</v>
      </c>
      <c r="C1622" s="54"/>
      <c r="D1622" s="137" t="s">
        <v>7879</v>
      </c>
      <c r="E1622" s="294" t="s">
        <v>6630</v>
      </c>
      <c r="F1622" s="294"/>
      <c r="G1622" s="279" t="s">
        <v>6622</v>
      </c>
      <c r="H1622" s="279"/>
      <c r="I1622" s="279"/>
      <c r="J1622" s="279"/>
      <c r="K1622" s="294">
        <v>1</v>
      </c>
      <c r="L1622" s="258"/>
      <c r="M1622" s="294" t="s">
        <v>6614</v>
      </c>
      <c r="N1622" s="45" t="s">
        <v>6764</v>
      </c>
    </row>
    <row r="1623" spans="1:14" ht="127.5" x14ac:dyDescent="0.25">
      <c r="A1623" s="258"/>
      <c r="B1623" s="279" t="s">
        <v>6631</v>
      </c>
      <c r="C1623" s="279"/>
      <c r="D1623" s="137" t="s">
        <v>7879</v>
      </c>
      <c r="E1623" s="292">
        <f>19781081.64+1899504</f>
        <v>21680585.640000001</v>
      </c>
      <c r="F1623" s="292"/>
      <c r="G1623" s="279" t="s">
        <v>6632</v>
      </c>
      <c r="H1623" s="279"/>
      <c r="I1623" s="279"/>
      <c r="J1623" s="279"/>
      <c r="K1623" s="294">
        <v>1</v>
      </c>
      <c r="L1623" s="294" t="s">
        <v>6633</v>
      </c>
      <c r="M1623" s="294" t="s">
        <v>6614</v>
      </c>
      <c r="N1623" s="45" t="s">
        <v>6764</v>
      </c>
    </row>
    <row r="1624" spans="1:14" ht="63.75" x14ac:dyDescent="0.25">
      <c r="A1624" s="258"/>
      <c r="B1624" s="279" t="s">
        <v>6634</v>
      </c>
      <c r="C1624" s="279"/>
      <c r="D1624" s="137" t="s">
        <v>7879</v>
      </c>
      <c r="E1624" s="292">
        <v>24274.799999999999</v>
      </c>
      <c r="F1624" s="292"/>
      <c r="G1624" s="279" t="s">
        <v>6635</v>
      </c>
      <c r="H1624" s="279"/>
      <c r="I1624" s="279"/>
      <c r="J1624" s="279"/>
      <c r="K1624" s="294">
        <v>1</v>
      </c>
      <c r="L1624" s="258"/>
      <c r="M1624" s="88"/>
      <c r="N1624" s="45" t="s">
        <v>6764</v>
      </c>
    </row>
    <row r="1625" spans="1:14" ht="63.75" x14ac:dyDescent="0.25">
      <c r="A1625" s="258"/>
      <c r="B1625" s="279" t="s">
        <v>6636</v>
      </c>
      <c r="C1625" s="279"/>
      <c r="D1625" s="137" t="s">
        <v>7879</v>
      </c>
      <c r="E1625" s="292">
        <v>25294.66</v>
      </c>
      <c r="F1625" s="292"/>
      <c r="G1625" s="279" t="s">
        <v>6635</v>
      </c>
      <c r="H1625" s="279"/>
      <c r="I1625" s="279"/>
      <c r="J1625" s="279"/>
      <c r="K1625" s="294">
        <v>1</v>
      </c>
      <c r="L1625" s="258"/>
      <c r="M1625" s="88"/>
      <c r="N1625" s="45" t="s">
        <v>6764</v>
      </c>
    </row>
    <row r="1626" spans="1:14" ht="63.75" x14ac:dyDescent="0.25">
      <c r="A1626" s="258"/>
      <c r="B1626" s="279" t="s">
        <v>6637</v>
      </c>
      <c r="C1626" s="279"/>
      <c r="D1626" s="137" t="s">
        <v>7879</v>
      </c>
      <c r="E1626" s="292">
        <v>17151.04</v>
      </c>
      <c r="F1626" s="292"/>
      <c r="G1626" s="279" t="s">
        <v>6635</v>
      </c>
      <c r="H1626" s="279"/>
      <c r="I1626" s="279"/>
      <c r="J1626" s="279"/>
      <c r="K1626" s="294">
        <v>8</v>
      </c>
      <c r="L1626" s="258"/>
      <c r="M1626" s="88"/>
      <c r="N1626" s="45" t="s">
        <v>6764</v>
      </c>
    </row>
    <row r="1627" spans="1:14" ht="63.75" x14ac:dyDescent="0.25">
      <c r="A1627" s="258"/>
      <c r="B1627" s="279" t="s">
        <v>6637</v>
      </c>
      <c r="C1627" s="279"/>
      <c r="D1627" s="137" t="s">
        <v>7879</v>
      </c>
      <c r="E1627" s="292">
        <v>2144.19</v>
      </c>
      <c r="F1627" s="292"/>
      <c r="G1627" s="279" t="s">
        <v>6635</v>
      </c>
      <c r="H1627" s="279"/>
      <c r="I1627" s="279"/>
      <c r="J1627" s="279"/>
      <c r="K1627" s="294">
        <v>1</v>
      </c>
      <c r="L1627" s="258"/>
      <c r="M1627" s="88"/>
      <c r="N1627" s="45" t="s">
        <v>6764</v>
      </c>
    </row>
    <row r="1628" spans="1:14" ht="63.75" x14ac:dyDescent="0.25">
      <c r="A1628" s="258"/>
      <c r="B1628" s="279" t="s">
        <v>5762</v>
      </c>
      <c r="C1628" s="279"/>
      <c r="D1628" s="137" t="s">
        <v>7879</v>
      </c>
      <c r="E1628" s="292">
        <v>31198.2</v>
      </c>
      <c r="F1628" s="292"/>
      <c r="G1628" s="279" t="s">
        <v>6635</v>
      </c>
      <c r="H1628" s="279"/>
      <c r="I1628" s="279"/>
      <c r="J1628" s="279"/>
      <c r="K1628" s="294">
        <v>2</v>
      </c>
      <c r="L1628" s="258"/>
      <c r="M1628" s="88"/>
      <c r="N1628" s="45" t="s">
        <v>6764</v>
      </c>
    </row>
    <row r="1629" spans="1:14" ht="63.75" x14ac:dyDescent="0.25">
      <c r="A1629" s="258"/>
      <c r="B1629" s="279" t="s">
        <v>6638</v>
      </c>
      <c r="C1629" s="279"/>
      <c r="D1629" s="137" t="s">
        <v>7879</v>
      </c>
      <c r="E1629" s="292">
        <v>13937.4</v>
      </c>
      <c r="F1629" s="292"/>
      <c r="G1629" s="279" t="s">
        <v>6635</v>
      </c>
      <c r="H1629" s="279"/>
      <c r="I1629" s="279"/>
      <c r="J1629" s="279"/>
      <c r="K1629" s="294">
        <v>1</v>
      </c>
      <c r="L1629" s="258"/>
      <c r="M1629" s="88"/>
      <c r="N1629" s="45" t="s">
        <v>6764</v>
      </c>
    </row>
    <row r="1630" spans="1:14" ht="63.75" x14ac:dyDescent="0.25">
      <c r="A1630" s="258"/>
      <c r="B1630" s="279" t="s">
        <v>6639</v>
      </c>
      <c r="C1630" s="279"/>
      <c r="D1630" s="137" t="s">
        <v>7879</v>
      </c>
      <c r="E1630" s="292">
        <v>15000</v>
      </c>
      <c r="F1630" s="292"/>
      <c r="G1630" s="279" t="s">
        <v>6635</v>
      </c>
      <c r="H1630" s="279"/>
      <c r="I1630" s="279"/>
      <c r="J1630" s="279"/>
      <c r="K1630" s="294">
        <v>1</v>
      </c>
      <c r="L1630" s="258"/>
      <c r="M1630" s="88"/>
      <c r="N1630" s="45" t="s">
        <v>6764</v>
      </c>
    </row>
    <row r="1631" spans="1:14" ht="63.75" x14ac:dyDescent="0.25">
      <c r="A1631" s="258"/>
      <c r="B1631" s="279" t="s">
        <v>6640</v>
      </c>
      <c r="C1631" s="279"/>
      <c r="D1631" s="137" t="s">
        <v>7879</v>
      </c>
      <c r="E1631" s="292">
        <v>5980</v>
      </c>
      <c r="F1631" s="292"/>
      <c r="G1631" s="279" t="s">
        <v>6635</v>
      </c>
      <c r="H1631" s="279"/>
      <c r="I1631" s="279"/>
      <c r="J1631" s="279"/>
      <c r="K1631" s="294">
        <v>1</v>
      </c>
      <c r="L1631" s="258"/>
      <c r="M1631" s="88"/>
      <c r="N1631" s="45" t="s">
        <v>6764</v>
      </c>
    </row>
    <row r="1632" spans="1:14" ht="63.75" x14ac:dyDescent="0.25">
      <c r="A1632" s="258"/>
      <c r="B1632" s="279" t="s">
        <v>6641</v>
      </c>
      <c r="C1632" s="279"/>
      <c r="D1632" s="137" t="s">
        <v>7879</v>
      </c>
      <c r="E1632" s="292">
        <v>5220</v>
      </c>
      <c r="F1632" s="292"/>
      <c r="G1632" s="279" t="s">
        <v>6635</v>
      </c>
      <c r="H1632" s="279"/>
      <c r="I1632" s="279"/>
      <c r="J1632" s="279"/>
      <c r="K1632" s="294">
        <v>1</v>
      </c>
      <c r="L1632" s="258"/>
      <c r="M1632" s="88"/>
      <c r="N1632" s="45" t="s">
        <v>6764</v>
      </c>
    </row>
    <row r="1633" spans="1:14" ht="63.75" x14ac:dyDescent="0.25">
      <c r="A1633" s="258"/>
      <c r="B1633" s="279" t="s">
        <v>6642</v>
      </c>
      <c r="C1633" s="279"/>
      <c r="D1633" s="137" t="s">
        <v>7879</v>
      </c>
      <c r="E1633" s="292">
        <v>83000</v>
      </c>
      <c r="F1633" s="292"/>
      <c r="G1633" s="279" t="s">
        <v>6635</v>
      </c>
      <c r="H1633" s="279"/>
      <c r="I1633" s="279"/>
      <c r="J1633" s="279"/>
      <c r="K1633" s="294">
        <v>1</v>
      </c>
      <c r="L1633" s="258"/>
      <c r="M1633" s="88"/>
      <c r="N1633" s="45" t="s">
        <v>6764</v>
      </c>
    </row>
    <row r="1634" spans="1:14" ht="63.75" x14ac:dyDescent="0.25">
      <c r="A1634" s="258"/>
      <c r="B1634" s="279" t="s">
        <v>6643</v>
      </c>
      <c r="C1634" s="279"/>
      <c r="D1634" s="137" t="s">
        <v>7879</v>
      </c>
      <c r="E1634" s="292">
        <v>362100</v>
      </c>
      <c r="F1634" s="292"/>
      <c r="G1634" s="279" t="s">
        <v>6635</v>
      </c>
      <c r="H1634" s="279"/>
      <c r="I1634" s="279"/>
      <c r="J1634" s="279"/>
      <c r="K1634" s="294">
        <v>1</v>
      </c>
      <c r="L1634" s="258"/>
      <c r="M1634" s="88"/>
      <c r="N1634" s="45" t="s">
        <v>6764</v>
      </c>
    </row>
    <row r="1635" spans="1:14" ht="63.75" x14ac:dyDescent="0.25">
      <c r="A1635" s="258"/>
      <c r="B1635" s="279" t="s">
        <v>6644</v>
      </c>
      <c r="C1635" s="279"/>
      <c r="D1635" s="137" t="s">
        <v>7879</v>
      </c>
      <c r="E1635" s="292">
        <v>81600</v>
      </c>
      <c r="F1635" s="292"/>
      <c r="G1635" s="279" t="s">
        <v>6635</v>
      </c>
      <c r="H1635" s="279"/>
      <c r="I1635" s="279"/>
      <c r="J1635" s="279"/>
      <c r="K1635" s="294">
        <v>1</v>
      </c>
      <c r="L1635" s="258"/>
      <c r="M1635" s="88"/>
      <c r="N1635" s="45" t="s">
        <v>6764</v>
      </c>
    </row>
    <row r="1636" spans="1:14" ht="63.75" x14ac:dyDescent="0.25">
      <c r="A1636" s="258"/>
      <c r="B1636" s="279" t="s">
        <v>6645</v>
      </c>
      <c r="C1636" s="279"/>
      <c r="D1636" s="137" t="s">
        <v>7879</v>
      </c>
      <c r="E1636" s="292">
        <v>19455</v>
      </c>
      <c r="F1636" s="292"/>
      <c r="G1636" s="279" t="s">
        <v>6646</v>
      </c>
      <c r="H1636" s="279"/>
      <c r="I1636" s="279"/>
      <c r="J1636" s="279"/>
      <c r="K1636" s="294">
        <v>1</v>
      </c>
      <c r="L1636" s="258"/>
      <c r="M1636" s="88"/>
      <c r="N1636" s="45" t="s">
        <v>6764</v>
      </c>
    </row>
    <row r="1637" spans="1:14" ht="63.75" x14ac:dyDescent="0.25">
      <c r="A1637" s="258"/>
      <c r="B1637" s="279" t="s">
        <v>6645</v>
      </c>
      <c r="C1637" s="279"/>
      <c r="D1637" s="137" t="s">
        <v>7879</v>
      </c>
      <c r="E1637" s="292">
        <v>19455</v>
      </c>
      <c r="F1637" s="292"/>
      <c r="G1637" s="279" t="s">
        <v>6646</v>
      </c>
      <c r="H1637" s="279"/>
      <c r="I1637" s="279"/>
      <c r="J1637" s="279"/>
      <c r="K1637" s="294">
        <v>1</v>
      </c>
      <c r="L1637" s="258"/>
      <c r="M1637" s="88"/>
      <c r="N1637" s="45" t="s">
        <v>6764</v>
      </c>
    </row>
    <row r="1638" spans="1:14" ht="63.75" x14ac:dyDescent="0.25">
      <c r="A1638" s="258"/>
      <c r="B1638" s="279" t="s">
        <v>6645</v>
      </c>
      <c r="C1638" s="279"/>
      <c r="D1638" s="137" t="s">
        <v>7879</v>
      </c>
      <c r="E1638" s="292">
        <v>19455</v>
      </c>
      <c r="F1638" s="292"/>
      <c r="G1638" s="279" t="s">
        <v>6646</v>
      </c>
      <c r="H1638" s="279"/>
      <c r="I1638" s="279"/>
      <c r="J1638" s="279"/>
      <c r="K1638" s="294">
        <v>1</v>
      </c>
      <c r="L1638" s="258"/>
      <c r="M1638" s="88"/>
      <c r="N1638" s="45" t="s">
        <v>6764</v>
      </c>
    </row>
    <row r="1639" spans="1:14" ht="63.75" x14ac:dyDescent="0.25">
      <c r="A1639" s="258"/>
      <c r="B1639" s="279" t="s">
        <v>6645</v>
      </c>
      <c r="C1639" s="279"/>
      <c r="D1639" s="137" t="s">
        <v>7879</v>
      </c>
      <c r="E1639" s="292">
        <v>19453</v>
      </c>
      <c r="F1639" s="292"/>
      <c r="G1639" s="279" t="s">
        <v>6646</v>
      </c>
      <c r="H1639" s="279"/>
      <c r="I1639" s="279"/>
      <c r="J1639" s="279"/>
      <c r="K1639" s="294">
        <v>1</v>
      </c>
      <c r="L1639" s="258"/>
      <c r="M1639" s="88"/>
      <c r="N1639" s="45" t="s">
        <v>6764</v>
      </c>
    </row>
    <row r="1640" spans="1:14" ht="63.75" x14ac:dyDescent="0.25">
      <c r="A1640" s="258"/>
      <c r="B1640" s="279" t="s">
        <v>6645</v>
      </c>
      <c r="C1640" s="279"/>
      <c r="D1640" s="137" t="s">
        <v>7879</v>
      </c>
      <c r="E1640" s="292">
        <v>19453</v>
      </c>
      <c r="F1640" s="292"/>
      <c r="G1640" s="279" t="s">
        <v>6646</v>
      </c>
      <c r="H1640" s="279"/>
      <c r="I1640" s="279"/>
      <c r="J1640" s="279"/>
      <c r="K1640" s="294">
        <v>1</v>
      </c>
      <c r="L1640" s="258"/>
      <c r="M1640" s="88"/>
      <c r="N1640" s="45" t="s">
        <v>6764</v>
      </c>
    </row>
    <row r="1641" spans="1:14" ht="63.75" x14ac:dyDescent="0.25">
      <c r="A1641" s="258"/>
      <c r="B1641" s="279" t="s">
        <v>6645</v>
      </c>
      <c r="C1641" s="279"/>
      <c r="D1641" s="137" t="s">
        <v>7879</v>
      </c>
      <c r="E1641" s="292">
        <v>19453</v>
      </c>
      <c r="F1641" s="292"/>
      <c r="G1641" s="279" t="s">
        <v>6646</v>
      </c>
      <c r="H1641" s="279"/>
      <c r="I1641" s="279"/>
      <c r="J1641" s="279"/>
      <c r="K1641" s="294">
        <v>1</v>
      </c>
      <c r="L1641" s="258"/>
      <c r="M1641" s="88"/>
      <c r="N1641" s="45" t="s">
        <v>6764</v>
      </c>
    </row>
    <row r="1642" spans="1:14" ht="63.75" x14ac:dyDescent="0.25">
      <c r="A1642" s="258"/>
      <c r="B1642" s="279" t="s">
        <v>6647</v>
      </c>
      <c r="C1642" s="279"/>
      <c r="D1642" s="137" t="s">
        <v>7879</v>
      </c>
      <c r="E1642" s="292">
        <v>126709</v>
      </c>
      <c r="F1642" s="292"/>
      <c r="G1642" s="279" t="s">
        <v>6646</v>
      </c>
      <c r="H1642" s="279"/>
      <c r="I1642" s="279"/>
      <c r="J1642" s="279"/>
      <c r="K1642" s="294">
        <v>1</v>
      </c>
      <c r="L1642" s="258"/>
      <c r="M1642" s="88"/>
      <c r="N1642" s="45" t="s">
        <v>6764</v>
      </c>
    </row>
    <row r="1643" spans="1:14" ht="63.75" x14ac:dyDescent="0.25">
      <c r="A1643" s="258"/>
      <c r="B1643" s="279" t="s">
        <v>6647</v>
      </c>
      <c r="C1643" s="279"/>
      <c r="D1643" s="137" t="s">
        <v>7879</v>
      </c>
      <c r="E1643" s="292">
        <v>126709</v>
      </c>
      <c r="F1643" s="292"/>
      <c r="G1643" s="279" t="s">
        <v>6646</v>
      </c>
      <c r="H1643" s="279"/>
      <c r="I1643" s="279"/>
      <c r="J1643" s="279"/>
      <c r="K1643" s="294">
        <v>1</v>
      </c>
      <c r="L1643" s="258"/>
      <c r="M1643" s="88"/>
      <c r="N1643" s="45" t="s">
        <v>6764</v>
      </c>
    </row>
    <row r="1644" spans="1:14" ht="63.75" x14ac:dyDescent="0.25">
      <c r="A1644" s="258"/>
      <c r="B1644" s="279" t="s">
        <v>6647</v>
      </c>
      <c r="C1644" s="279"/>
      <c r="D1644" s="137" t="s">
        <v>7879</v>
      </c>
      <c r="E1644" s="292">
        <v>126709</v>
      </c>
      <c r="F1644" s="292"/>
      <c r="G1644" s="279" t="s">
        <v>6646</v>
      </c>
      <c r="H1644" s="279"/>
      <c r="I1644" s="279"/>
      <c r="J1644" s="279"/>
      <c r="K1644" s="294">
        <v>1</v>
      </c>
      <c r="L1644" s="258"/>
      <c r="M1644" s="88"/>
      <c r="N1644" s="45" t="s">
        <v>6764</v>
      </c>
    </row>
    <row r="1645" spans="1:14" ht="63.75" x14ac:dyDescent="0.25">
      <c r="A1645" s="258"/>
      <c r="B1645" s="279" t="s">
        <v>6648</v>
      </c>
      <c r="C1645" s="279"/>
      <c r="D1645" s="137" t="s">
        <v>7879</v>
      </c>
      <c r="E1645" s="292">
        <v>204387</v>
      </c>
      <c r="F1645" s="292"/>
      <c r="G1645" s="279" t="s">
        <v>6646</v>
      </c>
      <c r="H1645" s="279"/>
      <c r="I1645" s="279"/>
      <c r="J1645" s="279"/>
      <c r="K1645" s="294">
        <v>1</v>
      </c>
      <c r="L1645" s="258"/>
      <c r="M1645" s="88"/>
      <c r="N1645" s="45" t="s">
        <v>6764</v>
      </c>
    </row>
    <row r="1646" spans="1:14" ht="63.75" x14ac:dyDescent="0.25">
      <c r="A1646" s="258"/>
      <c r="B1646" s="279" t="s">
        <v>6648</v>
      </c>
      <c r="C1646" s="279"/>
      <c r="D1646" s="137" t="s">
        <v>7879</v>
      </c>
      <c r="E1646" s="292">
        <v>204387</v>
      </c>
      <c r="F1646" s="292"/>
      <c r="G1646" s="279" t="s">
        <v>6646</v>
      </c>
      <c r="H1646" s="279"/>
      <c r="I1646" s="279"/>
      <c r="J1646" s="279"/>
      <c r="K1646" s="294">
        <v>1</v>
      </c>
      <c r="L1646" s="258"/>
      <c r="M1646" s="88"/>
      <c r="N1646" s="45" t="s">
        <v>6764</v>
      </c>
    </row>
    <row r="1647" spans="1:14" ht="63.75" x14ac:dyDescent="0.25">
      <c r="A1647" s="258"/>
      <c r="B1647" s="279" t="s">
        <v>6648</v>
      </c>
      <c r="C1647" s="279"/>
      <c r="D1647" s="137" t="s">
        <v>7879</v>
      </c>
      <c r="E1647" s="292">
        <v>204387</v>
      </c>
      <c r="F1647" s="292"/>
      <c r="G1647" s="279" t="s">
        <v>6646</v>
      </c>
      <c r="H1647" s="279"/>
      <c r="I1647" s="279"/>
      <c r="J1647" s="279"/>
      <c r="K1647" s="294">
        <v>1</v>
      </c>
      <c r="L1647" s="258"/>
      <c r="M1647" s="88"/>
      <c r="N1647" s="45" t="s">
        <v>6764</v>
      </c>
    </row>
    <row r="1648" spans="1:14" ht="63.75" x14ac:dyDescent="0.25">
      <c r="A1648" s="258"/>
      <c r="B1648" s="279" t="s">
        <v>6649</v>
      </c>
      <c r="C1648" s="279"/>
      <c r="D1648" s="137" t="s">
        <v>7879</v>
      </c>
      <c r="E1648" s="292">
        <v>204295</v>
      </c>
      <c r="F1648" s="292"/>
      <c r="G1648" s="279" t="s">
        <v>6646</v>
      </c>
      <c r="H1648" s="279"/>
      <c r="I1648" s="279"/>
      <c r="J1648" s="279"/>
      <c r="K1648" s="294">
        <v>1</v>
      </c>
      <c r="L1648" s="258"/>
      <c r="M1648" s="88"/>
      <c r="N1648" s="45" t="s">
        <v>6764</v>
      </c>
    </row>
    <row r="1649" spans="1:14" ht="63.75" x14ac:dyDescent="0.25">
      <c r="A1649" s="258"/>
      <c r="B1649" s="279" t="s">
        <v>6650</v>
      </c>
      <c r="C1649" s="279"/>
      <c r="D1649" s="137" t="s">
        <v>7879</v>
      </c>
      <c r="E1649" s="292">
        <v>102433</v>
      </c>
      <c r="F1649" s="292"/>
      <c r="G1649" s="279" t="s">
        <v>6646</v>
      </c>
      <c r="H1649" s="279"/>
      <c r="I1649" s="279"/>
      <c r="J1649" s="279"/>
      <c r="K1649" s="294">
        <v>1</v>
      </c>
      <c r="L1649" s="258"/>
      <c r="M1649" s="88"/>
      <c r="N1649" s="45" t="s">
        <v>6764</v>
      </c>
    </row>
    <row r="1650" spans="1:14" ht="63.75" x14ac:dyDescent="0.25">
      <c r="A1650" s="258"/>
      <c r="B1650" s="279" t="s">
        <v>6650</v>
      </c>
      <c r="C1650" s="279"/>
      <c r="D1650" s="137" t="s">
        <v>7879</v>
      </c>
      <c r="E1650" s="292">
        <v>102433</v>
      </c>
      <c r="F1650" s="292"/>
      <c r="G1650" s="279" t="s">
        <v>6646</v>
      </c>
      <c r="H1650" s="279"/>
      <c r="I1650" s="279"/>
      <c r="J1650" s="279"/>
      <c r="K1650" s="294">
        <v>1</v>
      </c>
      <c r="L1650" s="258"/>
      <c r="M1650" s="88"/>
      <c r="N1650" s="45" t="s">
        <v>6764</v>
      </c>
    </row>
    <row r="1651" spans="1:14" ht="63.75" x14ac:dyDescent="0.25">
      <c r="A1651" s="258"/>
      <c r="B1651" s="279" t="s">
        <v>6651</v>
      </c>
      <c r="C1651" s="279"/>
      <c r="D1651" s="137" t="s">
        <v>7879</v>
      </c>
      <c r="E1651" s="292">
        <v>116899</v>
      </c>
      <c r="F1651" s="292"/>
      <c r="G1651" s="279" t="s">
        <v>6646</v>
      </c>
      <c r="H1651" s="279"/>
      <c r="I1651" s="279"/>
      <c r="J1651" s="279"/>
      <c r="K1651" s="294">
        <v>1</v>
      </c>
      <c r="L1651" s="258"/>
      <c r="M1651" s="88"/>
      <c r="N1651" s="45" t="s">
        <v>6764</v>
      </c>
    </row>
    <row r="1652" spans="1:14" ht="63.75" x14ac:dyDescent="0.25">
      <c r="A1652" s="258"/>
      <c r="B1652" s="279" t="s">
        <v>6651</v>
      </c>
      <c r="C1652" s="279"/>
      <c r="D1652" s="137" t="s">
        <v>7879</v>
      </c>
      <c r="E1652" s="292">
        <v>116899</v>
      </c>
      <c r="F1652" s="292"/>
      <c r="G1652" s="279" t="s">
        <v>6646</v>
      </c>
      <c r="H1652" s="279"/>
      <c r="I1652" s="279"/>
      <c r="J1652" s="279"/>
      <c r="K1652" s="294">
        <v>1</v>
      </c>
      <c r="L1652" s="258"/>
      <c r="M1652" s="88"/>
      <c r="N1652" s="45" t="s">
        <v>6764</v>
      </c>
    </row>
    <row r="1653" spans="1:14" ht="63.75" x14ac:dyDescent="0.25">
      <c r="A1653" s="258"/>
      <c r="B1653" s="279" t="s">
        <v>6652</v>
      </c>
      <c r="C1653" s="279"/>
      <c r="D1653" s="137" t="s">
        <v>7879</v>
      </c>
      <c r="E1653" s="292">
        <v>86708</v>
      </c>
      <c r="F1653" s="292"/>
      <c r="G1653" s="279" t="s">
        <v>6646</v>
      </c>
      <c r="H1653" s="279"/>
      <c r="I1653" s="279"/>
      <c r="J1653" s="279"/>
      <c r="K1653" s="294">
        <v>1</v>
      </c>
      <c r="L1653" s="258"/>
      <c r="M1653" s="88"/>
      <c r="N1653" s="45" t="s">
        <v>6764</v>
      </c>
    </row>
    <row r="1654" spans="1:14" ht="63.75" x14ac:dyDescent="0.25">
      <c r="A1654" s="258"/>
      <c r="B1654" s="279" t="s">
        <v>6653</v>
      </c>
      <c r="C1654" s="279"/>
      <c r="D1654" s="137" t="s">
        <v>7879</v>
      </c>
      <c r="E1654" s="292">
        <v>76862</v>
      </c>
      <c r="F1654" s="292"/>
      <c r="G1654" s="279" t="s">
        <v>6646</v>
      </c>
      <c r="H1654" s="279"/>
      <c r="I1654" s="279"/>
      <c r="J1654" s="279"/>
      <c r="K1654" s="294">
        <v>1</v>
      </c>
      <c r="L1654" s="258"/>
      <c r="M1654" s="88"/>
      <c r="N1654" s="45" t="s">
        <v>6764</v>
      </c>
    </row>
    <row r="1655" spans="1:14" ht="63.75" x14ac:dyDescent="0.25">
      <c r="A1655" s="258"/>
      <c r="B1655" s="279" t="s">
        <v>6654</v>
      </c>
      <c r="C1655" s="279"/>
      <c r="D1655" s="137" t="s">
        <v>7879</v>
      </c>
      <c r="E1655" s="292">
        <v>120870</v>
      </c>
      <c r="F1655" s="292"/>
      <c r="G1655" s="279" t="s">
        <v>6646</v>
      </c>
      <c r="H1655" s="279"/>
      <c r="I1655" s="279"/>
      <c r="J1655" s="279"/>
      <c r="K1655" s="294">
        <v>1</v>
      </c>
      <c r="L1655" s="258"/>
      <c r="M1655" s="88"/>
      <c r="N1655" s="45" t="s">
        <v>6764</v>
      </c>
    </row>
    <row r="1656" spans="1:14" ht="63.75" x14ac:dyDescent="0.25">
      <c r="A1656" s="258"/>
      <c r="B1656" s="279" t="s">
        <v>6654</v>
      </c>
      <c r="C1656" s="279"/>
      <c r="D1656" s="137" t="s">
        <v>7879</v>
      </c>
      <c r="E1656" s="292">
        <v>120870</v>
      </c>
      <c r="F1656" s="292"/>
      <c r="G1656" s="279" t="s">
        <v>6646</v>
      </c>
      <c r="H1656" s="279"/>
      <c r="I1656" s="279"/>
      <c r="J1656" s="279"/>
      <c r="K1656" s="294">
        <v>1</v>
      </c>
      <c r="L1656" s="258"/>
      <c r="M1656" s="88"/>
      <c r="N1656" s="45" t="s">
        <v>6764</v>
      </c>
    </row>
    <row r="1657" spans="1:14" ht="63.75" x14ac:dyDescent="0.25">
      <c r="A1657" s="258"/>
      <c r="B1657" s="279" t="s">
        <v>6655</v>
      </c>
      <c r="C1657" s="279"/>
      <c r="D1657" s="137" t="s">
        <v>7879</v>
      </c>
      <c r="E1657" s="292">
        <v>234000</v>
      </c>
      <c r="F1657" s="292"/>
      <c r="G1657" s="279" t="s">
        <v>6646</v>
      </c>
      <c r="H1657" s="279"/>
      <c r="I1657" s="279"/>
      <c r="J1657" s="279"/>
      <c r="K1657" s="294">
        <v>1</v>
      </c>
      <c r="L1657" s="258"/>
      <c r="M1657" s="88"/>
      <c r="N1657" s="45" t="s">
        <v>6764</v>
      </c>
    </row>
    <row r="1658" spans="1:14" ht="63.75" x14ac:dyDescent="0.25">
      <c r="A1658" s="258"/>
      <c r="B1658" s="279" t="s">
        <v>6656</v>
      </c>
      <c r="C1658" s="279"/>
      <c r="D1658" s="137" t="s">
        <v>7879</v>
      </c>
      <c r="E1658" s="292">
        <v>234999</v>
      </c>
      <c r="F1658" s="292"/>
      <c r="G1658" s="279" t="s">
        <v>6646</v>
      </c>
      <c r="H1658" s="279"/>
      <c r="I1658" s="279"/>
      <c r="J1658" s="279"/>
      <c r="K1658" s="294">
        <v>1</v>
      </c>
      <c r="L1658" s="258"/>
      <c r="M1658" s="88"/>
      <c r="N1658" s="45" t="s">
        <v>6764</v>
      </c>
    </row>
    <row r="1659" spans="1:14" ht="63.75" x14ac:dyDescent="0.25">
      <c r="A1659" s="258"/>
      <c r="B1659" s="279" t="s">
        <v>6657</v>
      </c>
      <c r="C1659" s="279"/>
      <c r="D1659" s="137" t="s">
        <v>7879</v>
      </c>
      <c r="E1659" s="292">
        <v>224640</v>
      </c>
      <c r="F1659" s="292"/>
      <c r="G1659" s="279" t="s">
        <v>6646</v>
      </c>
      <c r="H1659" s="279"/>
      <c r="I1659" s="279"/>
      <c r="J1659" s="279"/>
      <c r="K1659" s="294">
        <v>1</v>
      </c>
      <c r="L1659" s="258"/>
      <c r="M1659" s="88"/>
      <c r="N1659" s="45" t="s">
        <v>6764</v>
      </c>
    </row>
    <row r="1660" spans="1:14" ht="63.75" x14ac:dyDescent="0.25">
      <c r="A1660" s="258"/>
      <c r="B1660" s="279" t="s">
        <v>6657</v>
      </c>
      <c r="C1660" s="279"/>
      <c r="D1660" s="137" t="s">
        <v>7879</v>
      </c>
      <c r="E1660" s="292">
        <v>224640</v>
      </c>
      <c r="F1660" s="292"/>
      <c r="G1660" s="279" t="s">
        <v>6646</v>
      </c>
      <c r="H1660" s="279"/>
      <c r="I1660" s="279"/>
      <c r="J1660" s="279"/>
      <c r="K1660" s="294">
        <v>1</v>
      </c>
      <c r="L1660" s="258"/>
      <c r="M1660" s="88"/>
      <c r="N1660" s="45" t="s">
        <v>6764</v>
      </c>
    </row>
    <row r="1661" spans="1:14" ht="63.75" x14ac:dyDescent="0.25">
      <c r="A1661" s="258"/>
      <c r="B1661" s="279" t="s">
        <v>6658</v>
      </c>
      <c r="C1661" s="279"/>
      <c r="D1661" s="137" t="s">
        <v>7879</v>
      </c>
      <c r="E1661" s="292">
        <v>354629</v>
      </c>
      <c r="F1661" s="292"/>
      <c r="G1661" s="279" t="s">
        <v>6646</v>
      </c>
      <c r="H1661" s="279"/>
      <c r="I1661" s="279"/>
      <c r="J1661" s="279"/>
      <c r="K1661" s="294">
        <v>1</v>
      </c>
      <c r="L1661" s="258"/>
      <c r="M1661" s="88"/>
      <c r="N1661" s="45" t="s">
        <v>6764</v>
      </c>
    </row>
    <row r="1662" spans="1:14" ht="63.75" x14ac:dyDescent="0.25">
      <c r="A1662" s="258"/>
      <c r="B1662" s="279" t="s">
        <v>6659</v>
      </c>
      <c r="C1662" s="279"/>
      <c r="D1662" s="137" t="s">
        <v>7879</v>
      </c>
      <c r="E1662" s="292">
        <v>342540</v>
      </c>
      <c r="F1662" s="292"/>
      <c r="G1662" s="279" t="s">
        <v>6646</v>
      </c>
      <c r="H1662" s="279"/>
      <c r="I1662" s="279"/>
      <c r="J1662" s="279"/>
      <c r="K1662" s="294">
        <v>1</v>
      </c>
      <c r="L1662" s="258"/>
      <c r="M1662" s="88"/>
      <c r="N1662" s="45" t="s">
        <v>6764</v>
      </c>
    </row>
    <row r="1663" spans="1:14" ht="63.75" x14ac:dyDescent="0.25">
      <c r="A1663" s="258"/>
      <c r="B1663" s="279" t="s">
        <v>6660</v>
      </c>
      <c r="C1663" s="279"/>
      <c r="D1663" s="137" t="s">
        <v>7879</v>
      </c>
      <c r="E1663" s="292">
        <v>308471</v>
      </c>
      <c r="F1663" s="292"/>
      <c r="G1663" s="279" t="s">
        <v>6646</v>
      </c>
      <c r="H1663" s="279"/>
      <c r="I1663" s="279"/>
      <c r="J1663" s="279"/>
      <c r="K1663" s="294">
        <v>1</v>
      </c>
      <c r="L1663" s="258"/>
      <c r="M1663" s="88"/>
      <c r="N1663" s="45" t="s">
        <v>6764</v>
      </c>
    </row>
    <row r="1664" spans="1:14" ht="63.75" x14ac:dyDescent="0.25">
      <c r="A1664" s="258"/>
      <c r="B1664" s="279" t="s">
        <v>6661</v>
      </c>
      <c r="C1664" s="279"/>
      <c r="D1664" s="137" t="s">
        <v>7879</v>
      </c>
      <c r="E1664" s="292">
        <v>211696.35</v>
      </c>
      <c r="F1664" s="292"/>
      <c r="G1664" s="279" t="s">
        <v>6646</v>
      </c>
      <c r="H1664" s="279"/>
      <c r="I1664" s="279"/>
      <c r="J1664" s="279"/>
      <c r="K1664" s="294">
        <v>1</v>
      </c>
      <c r="L1664" s="258"/>
      <c r="M1664" s="88"/>
      <c r="N1664" s="45" t="s">
        <v>6764</v>
      </c>
    </row>
    <row r="1665" spans="1:14" ht="63.75" x14ac:dyDescent="0.25">
      <c r="A1665" s="258"/>
      <c r="B1665" s="279" t="s">
        <v>6661</v>
      </c>
      <c r="C1665" s="279"/>
      <c r="D1665" s="137" t="s">
        <v>7879</v>
      </c>
      <c r="E1665" s="292">
        <v>211696.35</v>
      </c>
      <c r="F1665" s="292"/>
      <c r="G1665" s="279" t="s">
        <v>6646</v>
      </c>
      <c r="H1665" s="279"/>
      <c r="I1665" s="279"/>
      <c r="J1665" s="279"/>
      <c r="K1665" s="294">
        <v>1</v>
      </c>
      <c r="L1665" s="258"/>
      <c r="M1665" s="88"/>
      <c r="N1665" s="45" t="s">
        <v>6764</v>
      </c>
    </row>
    <row r="1666" spans="1:14" ht="63.75" x14ac:dyDescent="0.25">
      <c r="A1666" s="258"/>
      <c r="B1666" s="279" t="s">
        <v>6661</v>
      </c>
      <c r="C1666" s="279"/>
      <c r="D1666" s="137" t="s">
        <v>7879</v>
      </c>
      <c r="E1666" s="292">
        <v>211696.34</v>
      </c>
      <c r="F1666" s="292"/>
      <c r="G1666" s="279" t="s">
        <v>6646</v>
      </c>
      <c r="H1666" s="279"/>
      <c r="I1666" s="279"/>
      <c r="J1666" s="279"/>
      <c r="K1666" s="294">
        <v>1</v>
      </c>
      <c r="L1666" s="258"/>
      <c r="M1666" s="88"/>
      <c r="N1666" s="45" t="s">
        <v>6764</v>
      </c>
    </row>
    <row r="1667" spans="1:14" ht="63.75" x14ac:dyDescent="0.25">
      <c r="A1667" s="258"/>
      <c r="B1667" s="279" t="s">
        <v>6662</v>
      </c>
      <c r="C1667" s="279"/>
      <c r="D1667" s="137" t="s">
        <v>7879</v>
      </c>
      <c r="E1667" s="292">
        <v>553134.23</v>
      </c>
      <c r="F1667" s="292"/>
      <c r="G1667" s="279" t="s">
        <v>6646</v>
      </c>
      <c r="H1667" s="279"/>
      <c r="I1667" s="279"/>
      <c r="J1667" s="279"/>
      <c r="K1667" s="294">
        <v>1</v>
      </c>
      <c r="L1667" s="258"/>
      <c r="M1667" s="88"/>
      <c r="N1667" s="45" t="s">
        <v>6764</v>
      </c>
    </row>
    <row r="1668" spans="1:14" ht="63.75" x14ac:dyDescent="0.25">
      <c r="A1668" s="258"/>
      <c r="B1668" s="279" t="s">
        <v>6663</v>
      </c>
      <c r="C1668" s="279"/>
      <c r="D1668" s="137" t="s">
        <v>7879</v>
      </c>
      <c r="E1668" s="292">
        <v>584326.01</v>
      </c>
      <c r="F1668" s="292"/>
      <c r="G1668" s="279" t="s">
        <v>6646</v>
      </c>
      <c r="H1668" s="279"/>
      <c r="I1668" s="279"/>
      <c r="J1668" s="279"/>
      <c r="K1668" s="294">
        <v>1</v>
      </c>
      <c r="L1668" s="258"/>
      <c r="M1668" s="88"/>
      <c r="N1668" s="45" t="s">
        <v>6764</v>
      </c>
    </row>
    <row r="1669" spans="1:14" ht="63.75" x14ac:dyDescent="0.25">
      <c r="A1669" s="258"/>
      <c r="B1669" s="279" t="s">
        <v>6662</v>
      </c>
      <c r="C1669" s="279"/>
      <c r="D1669" s="137" t="s">
        <v>7879</v>
      </c>
      <c r="E1669" s="292">
        <v>551178.1</v>
      </c>
      <c r="F1669" s="292"/>
      <c r="G1669" s="279" t="s">
        <v>6646</v>
      </c>
      <c r="H1669" s="279"/>
      <c r="I1669" s="279"/>
      <c r="J1669" s="279"/>
      <c r="K1669" s="294">
        <v>1</v>
      </c>
      <c r="L1669" s="258"/>
      <c r="M1669" s="88"/>
      <c r="N1669" s="45" t="s">
        <v>6764</v>
      </c>
    </row>
    <row r="1670" spans="1:14" ht="63.75" x14ac:dyDescent="0.25">
      <c r="A1670" s="258"/>
      <c r="B1670" s="279" t="s">
        <v>6663</v>
      </c>
      <c r="C1670" s="279"/>
      <c r="D1670" s="137" t="s">
        <v>7879</v>
      </c>
      <c r="E1670" s="292">
        <v>571220.93999999994</v>
      </c>
      <c r="F1670" s="292"/>
      <c r="G1670" s="279" t="s">
        <v>6646</v>
      </c>
      <c r="H1670" s="279"/>
      <c r="I1670" s="279"/>
      <c r="J1670" s="279"/>
      <c r="K1670" s="294">
        <v>1</v>
      </c>
      <c r="L1670" s="258"/>
      <c r="M1670" s="88"/>
      <c r="N1670" s="45" t="s">
        <v>6764</v>
      </c>
    </row>
    <row r="1671" spans="1:14" ht="63.75" x14ac:dyDescent="0.25">
      <c r="A1671" s="258"/>
      <c r="B1671" s="54" t="s">
        <v>6664</v>
      </c>
      <c r="C1671" s="54"/>
      <c r="D1671" s="137" t="s">
        <v>7879</v>
      </c>
      <c r="E1671" s="39">
        <v>1</v>
      </c>
      <c r="F1671" s="39"/>
      <c r="G1671" s="279" t="s">
        <v>6646</v>
      </c>
      <c r="H1671" s="279"/>
      <c r="I1671" s="279"/>
      <c r="J1671" s="279"/>
      <c r="K1671" s="294">
        <v>1</v>
      </c>
      <c r="L1671" s="258"/>
      <c r="M1671" s="88"/>
      <c r="N1671" s="45" t="s">
        <v>6764</v>
      </c>
    </row>
    <row r="1672" spans="1:14" ht="63.75" x14ac:dyDescent="0.25">
      <c r="A1672" s="258"/>
      <c r="B1672" s="54" t="s">
        <v>6664</v>
      </c>
      <c r="C1672" s="54"/>
      <c r="D1672" s="137" t="s">
        <v>7879</v>
      </c>
      <c r="E1672" s="39">
        <v>1</v>
      </c>
      <c r="F1672" s="39"/>
      <c r="G1672" s="279" t="s">
        <v>6646</v>
      </c>
      <c r="H1672" s="279"/>
      <c r="I1672" s="279"/>
      <c r="J1672" s="279"/>
      <c r="K1672" s="294">
        <v>1</v>
      </c>
      <c r="L1672" s="258"/>
      <c r="M1672" s="88"/>
      <c r="N1672" s="45" t="s">
        <v>6764</v>
      </c>
    </row>
    <row r="1673" spans="1:14" ht="63.75" x14ac:dyDescent="0.25">
      <c r="A1673" s="258"/>
      <c r="B1673" s="54" t="s">
        <v>6664</v>
      </c>
      <c r="C1673" s="54"/>
      <c r="D1673" s="137" t="s">
        <v>7879</v>
      </c>
      <c r="E1673" s="39">
        <v>1</v>
      </c>
      <c r="F1673" s="39"/>
      <c r="G1673" s="279" t="s">
        <v>6646</v>
      </c>
      <c r="H1673" s="279"/>
      <c r="I1673" s="279"/>
      <c r="J1673" s="279"/>
      <c r="K1673" s="294">
        <v>1</v>
      </c>
      <c r="L1673" s="258"/>
      <c r="M1673" s="88"/>
      <c r="N1673" s="45" t="s">
        <v>6764</v>
      </c>
    </row>
    <row r="1674" spans="1:14" ht="63.75" x14ac:dyDescent="0.25">
      <c r="A1674" s="258"/>
      <c r="B1674" s="54" t="s">
        <v>6664</v>
      </c>
      <c r="C1674" s="54"/>
      <c r="D1674" s="137" t="s">
        <v>7879</v>
      </c>
      <c r="E1674" s="39">
        <v>1</v>
      </c>
      <c r="F1674" s="39"/>
      <c r="G1674" s="279" t="s">
        <v>6646</v>
      </c>
      <c r="H1674" s="279"/>
      <c r="I1674" s="279"/>
      <c r="J1674" s="279"/>
      <c r="K1674" s="294">
        <v>1</v>
      </c>
      <c r="L1674" s="258"/>
      <c r="M1674" s="88"/>
      <c r="N1674" s="45" t="s">
        <v>6764</v>
      </c>
    </row>
    <row r="1675" spans="1:14" ht="63.75" x14ac:dyDescent="0.25">
      <c r="A1675" s="258"/>
      <c r="B1675" s="54" t="s">
        <v>6664</v>
      </c>
      <c r="C1675" s="54"/>
      <c r="D1675" s="137" t="s">
        <v>7879</v>
      </c>
      <c r="E1675" s="39">
        <v>1</v>
      </c>
      <c r="F1675" s="39"/>
      <c r="G1675" s="279" t="s">
        <v>6646</v>
      </c>
      <c r="H1675" s="279"/>
      <c r="I1675" s="279"/>
      <c r="J1675" s="279"/>
      <c r="K1675" s="294">
        <v>1</v>
      </c>
      <c r="L1675" s="258"/>
      <c r="M1675" s="88"/>
      <c r="N1675" s="45" t="s">
        <v>6764</v>
      </c>
    </row>
    <row r="1676" spans="1:14" ht="63.75" x14ac:dyDescent="0.25">
      <c r="A1676" s="258"/>
      <c r="B1676" s="54" t="s">
        <v>6664</v>
      </c>
      <c r="C1676" s="54"/>
      <c r="D1676" s="137" t="s">
        <v>7879</v>
      </c>
      <c r="E1676" s="39">
        <v>1</v>
      </c>
      <c r="F1676" s="39"/>
      <c r="G1676" s="279" t="s">
        <v>6646</v>
      </c>
      <c r="H1676" s="279"/>
      <c r="I1676" s="279"/>
      <c r="J1676" s="279"/>
      <c r="K1676" s="294">
        <v>1</v>
      </c>
      <c r="L1676" s="258"/>
      <c r="M1676" s="88"/>
      <c r="N1676" s="45" t="s">
        <v>6764</v>
      </c>
    </row>
    <row r="1677" spans="1:14" ht="63.75" x14ac:dyDescent="0.25">
      <c r="A1677" s="258"/>
      <c r="B1677" s="54" t="s">
        <v>6664</v>
      </c>
      <c r="C1677" s="54"/>
      <c r="D1677" s="137" t="s">
        <v>7879</v>
      </c>
      <c r="E1677" s="39">
        <v>1</v>
      </c>
      <c r="F1677" s="39"/>
      <c r="G1677" s="279" t="s">
        <v>6646</v>
      </c>
      <c r="H1677" s="279"/>
      <c r="I1677" s="279"/>
      <c r="J1677" s="279"/>
      <c r="K1677" s="294">
        <v>1</v>
      </c>
      <c r="L1677" s="258"/>
      <c r="M1677" s="88"/>
      <c r="N1677" s="45" t="s">
        <v>6764</v>
      </c>
    </row>
    <row r="1678" spans="1:14" ht="63.75" x14ac:dyDescent="0.25">
      <c r="A1678" s="258"/>
      <c r="B1678" s="54" t="s">
        <v>6665</v>
      </c>
      <c r="C1678" s="54"/>
      <c r="D1678" s="137" t="s">
        <v>7879</v>
      </c>
      <c r="E1678" s="39">
        <v>1</v>
      </c>
      <c r="F1678" s="39"/>
      <c r="G1678" s="279" t="s">
        <v>6646</v>
      </c>
      <c r="H1678" s="279"/>
      <c r="I1678" s="279"/>
      <c r="J1678" s="279"/>
      <c r="K1678" s="294">
        <v>1</v>
      </c>
      <c r="L1678" s="258"/>
      <c r="M1678" s="88"/>
      <c r="N1678" s="45" t="s">
        <v>6764</v>
      </c>
    </row>
    <row r="1679" spans="1:14" ht="63.75" x14ac:dyDescent="0.25">
      <c r="A1679" s="258"/>
      <c r="B1679" s="54" t="s">
        <v>6665</v>
      </c>
      <c r="C1679" s="54"/>
      <c r="D1679" s="137" t="s">
        <v>7879</v>
      </c>
      <c r="E1679" s="39">
        <v>1</v>
      </c>
      <c r="F1679" s="39"/>
      <c r="G1679" s="279" t="s">
        <v>6646</v>
      </c>
      <c r="H1679" s="279"/>
      <c r="I1679" s="279"/>
      <c r="J1679" s="279"/>
      <c r="K1679" s="294">
        <v>1</v>
      </c>
      <c r="L1679" s="258"/>
      <c r="M1679" s="88"/>
      <c r="N1679" s="45" t="s">
        <v>6764</v>
      </c>
    </row>
    <row r="1680" spans="1:14" ht="63.75" x14ac:dyDescent="0.25">
      <c r="A1680" s="258"/>
      <c r="B1680" s="54" t="s">
        <v>6665</v>
      </c>
      <c r="C1680" s="54"/>
      <c r="D1680" s="137" t="s">
        <v>7879</v>
      </c>
      <c r="E1680" s="39">
        <v>1</v>
      </c>
      <c r="F1680" s="39"/>
      <c r="G1680" s="279" t="s">
        <v>6646</v>
      </c>
      <c r="H1680" s="279"/>
      <c r="I1680" s="279"/>
      <c r="J1680" s="279"/>
      <c r="K1680" s="294">
        <v>1</v>
      </c>
      <c r="L1680" s="258"/>
      <c r="M1680" s="88"/>
      <c r="N1680" s="45" t="s">
        <v>6764</v>
      </c>
    </row>
    <row r="1681" spans="1:14" ht="63.75" x14ac:dyDescent="0.25">
      <c r="A1681" s="258"/>
      <c r="B1681" s="54" t="s">
        <v>6665</v>
      </c>
      <c r="C1681" s="54"/>
      <c r="D1681" s="137" t="s">
        <v>7879</v>
      </c>
      <c r="E1681" s="39">
        <v>1</v>
      </c>
      <c r="F1681" s="39"/>
      <c r="G1681" s="279" t="s">
        <v>6646</v>
      </c>
      <c r="H1681" s="279"/>
      <c r="I1681" s="279"/>
      <c r="J1681" s="279"/>
      <c r="K1681" s="294">
        <v>1</v>
      </c>
      <c r="L1681" s="258"/>
      <c r="M1681" s="88"/>
      <c r="N1681" s="45" t="s">
        <v>6764</v>
      </c>
    </row>
    <row r="1682" spans="1:14" ht="63.75" x14ac:dyDescent="0.25">
      <c r="A1682" s="258"/>
      <c r="B1682" s="54" t="s">
        <v>6666</v>
      </c>
      <c r="C1682" s="54"/>
      <c r="D1682" s="137" t="s">
        <v>7879</v>
      </c>
      <c r="E1682" s="39">
        <v>1</v>
      </c>
      <c r="F1682" s="39"/>
      <c r="G1682" s="279" t="s">
        <v>6646</v>
      </c>
      <c r="H1682" s="279"/>
      <c r="I1682" s="279"/>
      <c r="J1682" s="279"/>
      <c r="K1682" s="294">
        <v>1</v>
      </c>
      <c r="L1682" s="258"/>
      <c r="M1682" s="88"/>
      <c r="N1682" s="45" t="s">
        <v>6764</v>
      </c>
    </row>
    <row r="1683" spans="1:14" ht="63.75" x14ac:dyDescent="0.25">
      <c r="A1683" s="258"/>
      <c r="B1683" s="54" t="s">
        <v>6666</v>
      </c>
      <c r="C1683" s="54"/>
      <c r="D1683" s="137" t="s">
        <v>7879</v>
      </c>
      <c r="E1683" s="39">
        <v>1</v>
      </c>
      <c r="F1683" s="39"/>
      <c r="G1683" s="279" t="s">
        <v>6646</v>
      </c>
      <c r="H1683" s="279"/>
      <c r="I1683" s="279"/>
      <c r="J1683" s="279"/>
      <c r="K1683" s="294">
        <v>1</v>
      </c>
      <c r="L1683" s="258"/>
      <c r="M1683" s="88"/>
      <c r="N1683" s="45" t="s">
        <v>6764</v>
      </c>
    </row>
    <row r="1684" spans="1:14" ht="63.75" x14ac:dyDescent="0.25">
      <c r="A1684" s="258"/>
      <c r="B1684" s="54" t="s">
        <v>6666</v>
      </c>
      <c r="C1684" s="54"/>
      <c r="D1684" s="137" t="s">
        <v>7879</v>
      </c>
      <c r="E1684" s="39">
        <v>1</v>
      </c>
      <c r="F1684" s="39"/>
      <c r="G1684" s="279" t="s">
        <v>6646</v>
      </c>
      <c r="H1684" s="279"/>
      <c r="I1684" s="279"/>
      <c r="J1684" s="279"/>
      <c r="K1684" s="294">
        <v>1</v>
      </c>
      <c r="L1684" s="258"/>
      <c r="M1684" s="88"/>
      <c r="N1684" s="45" t="s">
        <v>6764</v>
      </c>
    </row>
    <row r="1685" spans="1:14" ht="63.75" x14ac:dyDescent="0.25">
      <c r="A1685" s="258"/>
      <c r="B1685" s="54" t="s">
        <v>6666</v>
      </c>
      <c r="C1685" s="54"/>
      <c r="D1685" s="137" t="s">
        <v>7879</v>
      </c>
      <c r="E1685" s="39">
        <v>1</v>
      </c>
      <c r="F1685" s="39"/>
      <c r="G1685" s="279" t="s">
        <v>6646</v>
      </c>
      <c r="H1685" s="279"/>
      <c r="I1685" s="279"/>
      <c r="J1685" s="279"/>
      <c r="K1685" s="294">
        <v>1</v>
      </c>
      <c r="L1685" s="258"/>
      <c r="M1685" s="88"/>
      <c r="N1685" s="45" t="s">
        <v>6764</v>
      </c>
    </row>
    <row r="1686" spans="1:14" ht="63.75" x14ac:dyDescent="0.25">
      <c r="A1686" s="258"/>
      <c r="B1686" s="54" t="s">
        <v>6666</v>
      </c>
      <c r="C1686" s="54"/>
      <c r="D1686" s="137" t="s">
        <v>7879</v>
      </c>
      <c r="E1686" s="39">
        <v>1</v>
      </c>
      <c r="F1686" s="39"/>
      <c r="G1686" s="279" t="s">
        <v>6646</v>
      </c>
      <c r="H1686" s="279"/>
      <c r="I1686" s="279"/>
      <c r="J1686" s="279"/>
      <c r="K1686" s="294">
        <v>1</v>
      </c>
      <c r="L1686" s="258"/>
      <c r="M1686" s="88"/>
      <c r="N1686" s="45" t="s">
        <v>6764</v>
      </c>
    </row>
    <row r="1687" spans="1:14" ht="63.75" x14ac:dyDescent="0.25">
      <c r="A1687" s="258"/>
      <c r="B1687" s="54" t="s">
        <v>6666</v>
      </c>
      <c r="C1687" s="54"/>
      <c r="D1687" s="137" t="s">
        <v>7879</v>
      </c>
      <c r="E1687" s="39">
        <v>1</v>
      </c>
      <c r="F1687" s="39"/>
      <c r="G1687" s="279" t="s">
        <v>6646</v>
      </c>
      <c r="H1687" s="279"/>
      <c r="I1687" s="279"/>
      <c r="J1687" s="279"/>
      <c r="K1687" s="294">
        <v>1</v>
      </c>
      <c r="L1687" s="258"/>
      <c r="M1687" s="88"/>
      <c r="N1687" s="45" t="s">
        <v>6764</v>
      </c>
    </row>
    <row r="1688" spans="1:14" ht="63.75" x14ac:dyDescent="0.25">
      <c r="A1688" s="258"/>
      <c r="B1688" s="54" t="s">
        <v>6666</v>
      </c>
      <c r="C1688" s="54"/>
      <c r="D1688" s="137" t="s">
        <v>7879</v>
      </c>
      <c r="E1688" s="39">
        <v>1</v>
      </c>
      <c r="F1688" s="39"/>
      <c r="G1688" s="279" t="s">
        <v>6646</v>
      </c>
      <c r="H1688" s="279"/>
      <c r="I1688" s="279"/>
      <c r="J1688" s="279"/>
      <c r="K1688" s="294">
        <v>1</v>
      </c>
      <c r="L1688" s="258"/>
      <c r="M1688" s="88"/>
      <c r="N1688" s="45" t="s">
        <v>6764</v>
      </c>
    </row>
    <row r="1689" spans="1:14" ht="63.75" x14ac:dyDescent="0.25">
      <c r="A1689" s="258"/>
      <c r="B1689" s="54" t="s">
        <v>6666</v>
      </c>
      <c r="C1689" s="54"/>
      <c r="D1689" s="137" t="s">
        <v>7879</v>
      </c>
      <c r="E1689" s="39">
        <v>1</v>
      </c>
      <c r="F1689" s="39"/>
      <c r="G1689" s="279" t="s">
        <v>6646</v>
      </c>
      <c r="H1689" s="279"/>
      <c r="I1689" s="279"/>
      <c r="J1689" s="279"/>
      <c r="K1689" s="294">
        <v>1</v>
      </c>
      <c r="L1689" s="258"/>
      <c r="M1689" s="88"/>
      <c r="N1689" s="45" t="s">
        <v>6764</v>
      </c>
    </row>
    <row r="1690" spans="1:14" ht="63.75" x14ac:dyDescent="0.25">
      <c r="A1690" s="258"/>
      <c r="B1690" s="54" t="s">
        <v>6667</v>
      </c>
      <c r="C1690" s="54"/>
      <c r="D1690" s="137" t="s">
        <v>7879</v>
      </c>
      <c r="E1690" s="39">
        <v>1</v>
      </c>
      <c r="F1690" s="39"/>
      <c r="G1690" s="279" t="s">
        <v>6646</v>
      </c>
      <c r="H1690" s="279"/>
      <c r="I1690" s="279"/>
      <c r="J1690" s="279"/>
      <c r="K1690" s="294">
        <v>1</v>
      </c>
      <c r="L1690" s="258"/>
      <c r="M1690" s="88"/>
      <c r="N1690" s="45" t="s">
        <v>6764</v>
      </c>
    </row>
    <row r="1691" spans="1:14" ht="63.75" x14ac:dyDescent="0.25">
      <c r="A1691" s="258"/>
      <c r="B1691" s="54" t="s">
        <v>6667</v>
      </c>
      <c r="C1691" s="54"/>
      <c r="D1691" s="137" t="s">
        <v>7879</v>
      </c>
      <c r="E1691" s="39">
        <v>1</v>
      </c>
      <c r="F1691" s="39"/>
      <c r="G1691" s="279" t="s">
        <v>6646</v>
      </c>
      <c r="H1691" s="279"/>
      <c r="I1691" s="279"/>
      <c r="J1691" s="279"/>
      <c r="K1691" s="294">
        <v>1</v>
      </c>
      <c r="L1691" s="258"/>
      <c r="M1691" s="88"/>
      <c r="N1691" s="45" t="s">
        <v>6764</v>
      </c>
    </row>
    <row r="1692" spans="1:14" ht="63.75" x14ac:dyDescent="0.25">
      <c r="A1692" s="258"/>
      <c r="B1692" s="54" t="s">
        <v>6668</v>
      </c>
      <c r="C1692" s="54"/>
      <c r="D1692" s="137" t="s">
        <v>7879</v>
      </c>
      <c r="E1692" s="39">
        <v>1</v>
      </c>
      <c r="F1692" s="39"/>
      <c r="G1692" s="279" t="s">
        <v>6646</v>
      </c>
      <c r="H1692" s="279"/>
      <c r="I1692" s="279"/>
      <c r="J1692" s="279"/>
      <c r="K1692" s="294">
        <v>1</v>
      </c>
      <c r="L1692" s="258"/>
      <c r="M1692" s="88"/>
      <c r="N1692" s="45" t="s">
        <v>6764</v>
      </c>
    </row>
    <row r="1693" spans="1:14" ht="63.75" x14ac:dyDescent="0.25">
      <c r="A1693" s="258"/>
      <c r="B1693" s="54" t="s">
        <v>6668</v>
      </c>
      <c r="C1693" s="54"/>
      <c r="D1693" s="137" t="s">
        <v>7879</v>
      </c>
      <c r="E1693" s="39">
        <v>1</v>
      </c>
      <c r="F1693" s="39"/>
      <c r="G1693" s="279" t="s">
        <v>6646</v>
      </c>
      <c r="H1693" s="279"/>
      <c r="I1693" s="279"/>
      <c r="J1693" s="279"/>
      <c r="K1693" s="294">
        <v>1</v>
      </c>
      <c r="L1693" s="258"/>
      <c r="M1693" s="88"/>
      <c r="N1693" s="45" t="s">
        <v>6764</v>
      </c>
    </row>
    <row r="1694" spans="1:14" ht="63.75" x14ac:dyDescent="0.25">
      <c r="A1694" s="258"/>
      <c r="B1694" s="54" t="s">
        <v>6668</v>
      </c>
      <c r="C1694" s="54"/>
      <c r="D1694" s="137" t="s">
        <v>7879</v>
      </c>
      <c r="E1694" s="39">
        <v>1</v>
      </c>
      <c r="F1694" s="39"/>
      <c r="G1694" s="279" t="s">
        <v>6646</v>
      </c>
      <c r="H1694" s="279"/>
      <c r="I1694" s="279"/>
      <c r="J1694" s="279"/>
      <c r="K1694" s="294">
        <v>1</v>
      </c>
      <c r="L1694" s="258"/>
      <c r="M1694" s="88"/>
      <c r="N1694" s="45" t="s">
        <v>6764</v>
      </c>
    </row>
    <row r="1695" spans="1:14" ht="63.75" x14ac:dyDescent="0.25">
      <c r="A1695" s="258"/>
      <c r="B1695" s="54" t="s">
        <v>6668</v>
      </c>
      <c r="C1695" s="54"/>
      <c r="D1695" s="137" t="s">
        <v>7879</v>
      </c>
      <c r="E1695" s="39">
        <v>1</v>
      </c>
      <c r="F1695" s="39"/>
      <c r="G1695" s="279" t="s">
        <v>6646</v>
      </c>
      <c r="H1695" s="279"/>
      <c r="I1695" s="279"/>
      <c r="J1695" s="279"/>
      <c r="K1695" s="294">
        <v>1</v>
      </c>
      <c r="L1695" s="258"/>
      <c r="M1695" s="88"/>
      <c r="N1695" s="45" t="s">
        <v>6764</v>
      </c>
    </row>
    <row r="1696" spans="1:14" ht="63.75" x14ac:dyDescent="0.25">
      <c r="A1696" s="258"/>
      <c r="B1696" s="54" t="s">
        <v>6669</v>
      </c>
      <c r="C1696" s="54"/>
      <c r="D1696" s="137" t="s">
        <v>7879</v>
      </c>
      <c r="E1696" s="39">
        <v>1</v>
      </c>
      <c r="F1696" s="39"/>
      <c r="G1696" s="279" t="s">
        <v>6646</v>
      </c>
      <c r="H1696" s="279"/>
      <c r="I1696" s="279"/>
      <c r="J1696" s="279"/>
      <c r="K1696" s="294">
        <v>1</v>
      </c>
      <c r="L1696" s="258"/>
      <c r="M1696" s="88"/>
      <c r="N1696" s="45" t="s">
        <v>6764</v>
      </c>
    </row>
    <row r="1697" spans="1:14" ht="63.75" x14ac:dyDescent="0.25">
      <c r="A1697" s="258"/>
      <c r="B1697" s="54" t="s">
        <v>6669</v>
      </c>
      <c r="C1697" s="54"/>
      <c r="D1697" s="137" t="s">
        <v>7879</v>
      </c>
      <c r="E1697" s="39">
        <v>1</v>
      </c>
      <c r="F1697" s="39"/>
      <c r="G1697" s="279" t="s">
        <v>6646</v>
      </c>
      <c r="H1697" s="279"/>
      <c r="I1697" s="279"/>
      <c r="J1697" s="279"/>
      <c r="K1697" s="294">
        <v>1</v>
      </c>
      <c r="L1697" s="258"/>
      <c r="M1697" s="88"/>
      <c r="N1697" s="45" t="s">
        <v>6764</v>
      </c>
    </row>
    <row r="1698" spans="1:14" ht="63.75" x14ac:dyDescent="0.25">
      <c r="A1698" s="258"/>
      <c r="B1698" s="54" t="s">
        <v>6669</v>
      </c>
      <c r="C1698" s="54"/>
      <c r="D1698" s="137" t="s">
        <v>7879</v>
      </c>
      <c r="E1698" s="39">
        <v>1</v>
      </c>
      <c r="F1698" s="39"/>
      <c r="G1698" s="279" t="s">
        <v>6646</v>
      </c>
      <c r="H1698" s="279"/>
      <c r="I1698" s="279"/>
      <c r="J1698" s="279"/>
      <c r="K1698" s="294">
        <v>1</v>
      </c>
      <c r="L1698" s="258"/>
      <c r="M1698" s="88"/>
      <c r="N1698" s="45" t="s">
        <v>6764</v>
      </c>
    </row>
    <row r="1699" spans="1:14" ht="63.75" x14ac:dyDescent="0.25">
      <c r="A1699" s="258"/>
      <c r="B1699" s="54" t="s">
        <v>6670</v>
      </c>
      <c r="C1699" s="54"/>
      <c r="D1699" s="137" t="s">
        <v>7879</v>
      </c>
      <c r="E1699" s="39">
        <v>1</v>
      </c>
      <c r="F1699" s="39"/>
      <c r="G1699" s="279" t="s">
        <v>6646</v>
      </c>
      <c r="H1699" s="279"/>
      <c r="I1699" s="279"/>
      <c r="J1699" s="279"/>
      <c r="K1699" s="294">
        <v>1</v>
      </c>
      <c r="L1699" s="258"/>
      <c r="M1699" s="88"/>
      <c r="N1699" s="45" t="s">
        <v>6764</v>
      </c>
    </row>
    <row r="1700" spans="1:14" ht="63.75" x14ac:dyDescent="0.25">
      <c r="A1700" s="258"/>
      <c r="B1700" s="54" t="s">
        <v>6670</v>
      </c>
      <c r="C1700" s="54"/>
      <c r="D1700" s="137" t="s">
        <v>7879</v>
      </c>
      <c r="E1700" s="39">
        <v>1</v>
      </c>
      <c r="F1700" s="39"/>
      <c r="G1700" s="279" t="s">
        <v>6646</v>
      </c>
      <c r="H1700" s="279"/>
      <c r="I1700" s="279"/>
      <c r="J1700" s="279"/>
      <c r="K1700" s="294">
        <v>1</v>
      </c>
      <c r="L1700" s="258"/>
      <c r="M1700" s="88"/>
      <c r="N1700" s="45" t="s">
        <v>6764</v>
      </c>
    </row>
    <row r="1701" spans="1:14" ht="63.75" x14ac:dyDescent="0.25">
      <c r="A1701" s="258"/>
      <c r="B1701" s="54" t="s">
        <v>6670</v>
      </c>
      <c r="C1701" s="54"/>
      <c r="D1701" s="137" t="s">
        <v>7879</v>
      </c>
      <c r="E1701" s="39">
        <v>1</v>
      </c>
      <c r="F1701" s="39"/>
      <c r="G1701" s="279" t="s">
        <v>6646</v>
      </c>
      <c r="H1701" s="279"/>
      <c r="I1701" s="279"/>
      <c r="J1701" s="279"/>
      <c r="K1701" s="294">
        <v>1</v>
      </c>
      <c r="L1701" s="258"/>
      <c r="M1701" s="88"/>
      <c r="N1701" s="45" t="s">
        <v>6764</v>
      </c>
    </row>
    <row r="1702" spans="1:14" ht="63.75" x14ac:dyDescent="0.25">
      <c r="A1702" s="258"/>
      <c r="B1702" s="54" t="s">
        <v>6670</v>
      </c>
      <c r="C1702" s="54"/>
      <c r="D1702" s="137" t="s">
        <v>7879</v>
      </c>
      <c r="E1702" s="39">
        <v>1</v>
      </c>
      <c r="F1702" s="39"/>
      <c r="G1702" s="279" t="s">
        <v>6646</v>
      </c>
      <c r="H1702" s="279"/>
      <c r="I1702" s="279"/>
      <c r="J1702" s="279"/>
      <c r="K1702" s="294">
        <v>1</v>
      </c>
      <c r="L1702" s="258"/>
      <c r="M1702" s="88"/>
      <c r="N1702" s="45" t="s">
        <v>6764</v>
      </c>
    </row>
    <row r="1703" spans="1:14" ht="63.75" x14ac:dyDescent="0.25">
      <c r="A1703" s="258"/>
      <c r="B1703" s="54" t="s">
        <v>6670</v>
      </c>
      <c r="C1703" s="54"/>
      <c r="D1703" s="137" t="s">
        <v>7879</v>
      </c>
      <c r="E1703" s="39">
        <v>1</v>
      </c>
      <c r="F1703" s="39"/>
      <c r="G1703" s="279" t="s">
        <v>6646</v>
      </c>
      <c r="H1703" s="279"/>
      <c r="I1703" s="279"/>
      <c r="J1703" s="279"/>
      <c r="K1703" s="294">
        <v>1</v>
      </c>
      <c r="L1703" s="258"/>
      <c r="M1703" s="88"/>
      <c r="N1703" s="45" t="s">
        <v>6764</v>
      </c>
    </row>
    <row r="1704" spans="1:14" ht="63.75" x14ac:dyDescent="0.25">
      <c r="A1704" s="258"/>
      <c r="B1704" s="54" t="s">
        <v>6670</v>
      </c>
      <c r="C1704" s="54"/>
      <c r="D1704" s="137" t="s">
        <v>7879</v>
      </c>
      <c r="E1704" s="39">
        <v>1</v>
      </c>
      <c r="F1704" s="39"/>
      <c r="G1704" s="279" t="s">
        <v>6646</v>
      </c>
      <c r="H1704" s="279"/>
      <c r="I1704" s="279"/>
      <c r="J1704" s="279"/>
      <c r="K1704" s="294">
        <v>1</v>
      </c>
      <c r="L1704" s="258"/>
      <c r="M1704" s="88"/>
      <c r="N1704" s="45" t="s">
        <v>6764</v>
      </c>
    </row>
    <row r="1705" spans="1:14" ht="63.75" x14ac:dyDescent="0.25">
      <c r="A1705" s="258"/>
      <c r="B1705" s="54" t="s">
        <v>6670</v>
      </c>
      <c r="C1705" s="54"/>
      <c r="D1705" s="137" t="s">
        <v>7879</v>
      </c>
      <c r="E1705" s="39">
        <v>1</v>
      </c>
      <c r="F1705" s="39"/>
      <c r="G1705" s="279" t="s">
        <v>6646</v>
      </c>
      <c r="H1705" s="279"/>
      <c r="I1705" s="279"/>
      <c r="J1705" s="279"/>
      <c r="K1705" s="294">
        <v>1</v>
      </c>
      <c r="L1705" s="258"/>
      <c r="M1705" s="88"/>
      <c r="N1705" s="45" t="s">
        <v>6764</v>
      </c>
    </row>
    <row r="1706" spans="1:14" ht="63.75" x14ac:dyDescent="0.25">
      <c r="A1706" s="258"/>
      <c r="B1706" s="54" t="s">
        <v>6671</v>
      </c>
      <c r="C1706" s="54"/>
      <c r="D1706" s="137" t="s">
        <v>7879</v>
      </c>
      <c r="E1706" s="39">
        <v>1</v>
      </c>
      <c r="F1706" s="39"/>
      <c r="G1706" s="279" t="s">
        <v>6646</v>
      </c>
      <c r="H1706" s="279"/>
      <c r="I1706" s="279"/>
      <c r="J1706" s="279"/>
      <c r="K1706" s="294">
        <v>1</v>
      </c>
      <c r="L1706" s="258"/>
      <c r="M1706" s="88"/>
      <c r="N1706" s="45" t="s">
        <v>6764</v>
      </c>
    </row>
    <row r="1707" spans="1:14" ht="63.75" x14ac:dyDescent="0.25">
      <c r="A1707" s="258"/>
      <c r="B1707" s="54" t="s">
        <v>6671</v>
      </c>
      <c r="C1707" s="54"/>
      <c r="D1707" s="137" t="s">
        <v>7879</v>
      </c>
      <c r="E1707" s="39">
        <v>1</v>
      </c>
      <c r="F1707" s="39"/>
      <c r="G1707" s="279" t="s">
        <v>6646</v>
      </c>
      <c r="H1707" s="279"/>
      <c r="I1707" s="279"/>
      <c r="J1707" s="279"/>
      <c r="K1707" s="294">
        <v>1</v>
      </c>
      <c r="L1707" s="258"/>
      <c r="M1707" s="88"/>
      <c r="N1707" s="45" t="s">
        <v>6764</v>
      </c>
    </row>
    <row r="1708" spans="1:14" ht="63.75" x14ac:dyDescent="0.25">
      <c r="A1708" s="258"/>
      <c r="B1708" s="54" t="s">
        <v>6671</v>
      </c>
      <c r="C1708" s="54"/>
      <c r="D1708" s="137" t="s">
        <v>7879</v>
      </c>
      <c r="E1708" s="39">
        <v>1</v>
      </c>
      <c r="F1708" s="39"/>
      <c r="G1708" s="279" t="s">
        <v>6646</v>
      </c>
      <c r="H1708" s="279"/>
      <c r="I1708" s="279"/>
      <c r="J1708" s="279"/>
      <c r="K1708" s="294">
        <v>1</v>
      </c>
      <c r="L1708" s="258"/>
      <c r="M1708" s="88"/>
      <c r="N1708" s="45" t="s">
        <v>6764</v>
      </c>
    </row>
    <row r="1709" spans="1:14" ht="63.75" x14ac:dyDescent="0.25">
      <c r="A1709" s="258"/>
      <c r="B1709" s="54" t="s">
        <v>6671</v>
      </c>
      <c r="C1709" s="54"/>
      <c r="D1709" s="137" t="s">
        <v>7879</v>
      </c>
      <c r="E1709" s="39">
        <v>1</v>
      </c>
      <c r="F1709" s="39"/>
      <c r="G1709" s="279" t="s">
        <v>6646</v>
      </c>
      <c r="H1709" s="279"/>
      <c r="I1709" s="279"/>
      <c r="J1709" s="279"/>
      <c r="K1709" s="294">
        <v>1</v>
      </c>
      <c r="L1709" s="258"/>
      <c r="M1709" s="88"/>
      <c r="N1709" s="45" t="s">
        <v>6764</v>
      </c>
    </row>
    <row r="1710" spans="1:14" ht="63.75" x14ac:dyDescent="0.25">
      <c r="A1710" s="258"/>
      <c r="B1710" s="54" t="s">
        <v>6671</v>
      </c>
      <c r="C1710" s="54"/>
      <c r="D1710" s="137" t="s">
        <v>7879</v>
      </c>
      <c r="E1710" s="39">
        <v>1</v>
      </c>
      <c r="F1710" s="39"/>
      <c r="G1710" s="279" t="s">
        <v>6646</v>
      </c>
      <c r="H1710" s="279"/>
      <c r="I1710" s="279"/>
      <c r="J1710" s="279"/>
      <c r="K1710" s="294">
        <v>1</v>
      </c>
      <c r="L1710" s="258"/>
      <c r="M1710" s="88"/>
      <c r="N1710" s="45" t="s">
        <v>6764</v>
      </c>
    </row>
    <row r="1711" spans="1:14" ht="63.75" x14ac:dyDescent="0.25">
      <c r="A1711" s="258"/>
      <c r="B1711" s="54" t="s">
        <v>6671</v>
      </c>
      <c r="C1711" s="54"/>
      <c r="D1711" s="137" t="s">
        <v>7879</v>
      </c>
      <c r="E1711" s="39">
        <v>1</v>
      </c>
      <c r="F1711" s="39"/>
      <c r="G1711" s="279" t="s">
        <v>6646</v>
      </c>
      <c r="H1711" s="279"/>
      <c r="I1711" s="279"/>
      <c r="J1711" s="279"/>
      <c r="K1711" s="294">
        <v>1</v>
      </c>
      <c r="L1711" s="258"/>
      <c r="M1711" s="88"/>
      <c r="N1711" s="45" t="s">
        <v>6764</v>
      </c>
    </row>
    <row r="1712" spans="1:14" ht="63.75" x14ac:dyDescent="0.25">
      <c r="A1712" s="258"/>
      <c r="B1712" s="54" t="s">
        <v>6672</v>
      </c>
      <c r="C1712" s="54"/>
      <c r="D1712" s="137" t="s">
        <v>7879</v>
      </c>
      <c r="E1712" s="39">
        <v>1</v>
      </c>
      <c r="F1712" s="39"/>
      <c r="G1712" s="279" t="s">
        <v>6646</v>
      </c>
      <c r="H1712" s="279"/>
      <c r="I1712" s="279"/>
      <c r="J1712" s="279"/>
      <c r="K1712" s="294">
        <v>1</v>
      </c>
      <c r="L1712" s="258"/>
      <c r="M1712" s="88"/>
      <c r="N1712" s="45" t="s">
        <v>6764</v>
      </c>
    </row>
    <row r="1713" spans="1:14" ht="63.75" x14ac:dyDescent="0.25">
      <c r="A1713" s="258"/>
      <c r="B1713" s="54" t="s">
        <v>6672</v>
      </c>
      <c r="C1713" s="54"/>
      <c r="D1713" s="137" t="s">
        <v>7879</v>
      </c>
      <c r="E1713" s="39">
        <v>1</v>
      </c>
      <c r="F1713" s="39"/>
      <c r="G1713" s="279" t="s">
        <v>6646</v>
      </c>
      <c r="H1713" s="279"/>
      <c r="I1713" s="279"/>
      <c r="J1713" s="279"/>
      <c r="K1713" s="294">
        <v>1</v>
      </c>
      <c r="L1713" s="258"/>
      <c r="M1713" s="88"/>
      <c r="N1713" s="45" t="s">
        <v>6764</v>
      </c>
    </row>
    <row r="1714" spans="1:14" ht="63.75" x14ac:dyDescent="0.25">
      <c r="A1714" s="258"/>
      <c r="B1714" s="54" t="s">
        <v>6672</v>
      </c>
      <c r="C1714" s="54"/>
      <c r="D1714" s="137" t="s">
        <v>7879</v>
      </c>
      <c r="E1714" s="39">
        <v>1</v>
      </c>
      <c r="F1714" s="39"/>
      <c r="G1714" s="279" t="s">
        <v>6646</v>
      </c>
      <c r="H1714" s="279"/>
      <c r="I1714" s="279"/>
      <c r="J1714" s="279"/>
      <c r="K1714" s="294">
        <v>1</v>
      </c>
      <c r="L1714" s="258"/>
      <c r="M1714" s="88"/>
      <c r="N1714" s="45" t="s">
        <v>6764</v>
      </c>
    </row>
    <row r="1715" spans="1:14" ht="63.75" x14ac:dyDescent="0.25">
      <c r="A1715" s="258"/>
      <c r="B1715" s="54" t="s">
        <v>6673</v>
      </c>
      <c r="C1715" s="54"/>
      <c r="D1715" s="137" t="s">
        <v>7879</v>
      </c>
      <c r="E1715" s="51">
        <v>1272.93</v>
      </c>
      <c r="F1715" s="51"/>
      <c r="G1715" s="279" t="s">
        <v>6646</v>
      </c>
      <c r="H1715" s="279"/>
      <c r="I1715" s="279"/>
      <c r="J1715" s="279"/>
      <c r="K1715" s="294">
        <v>1</v>
      </c>
      <c r="L1715" s="258"/>
      <c r="M1715" s="88"/>
      <c r="N1715" s="45" t="s">
        <v>6764</v>
      </c>
    </row>
    <row r="1716" spans="1:14" ht="63.75" x14ac:dyDescent="0.25">
      <c r="A1716" s="258"/>
      <c r="B1716" s="54" t="s">
        <v>6674</v>
      </c>
      <c r="C1716" s="54"/>
      <c r="D1716" s="137" t="s">
        <v>7879</v>
      </c>
      <c r="E1716" s="38">
        <v>1</v>
      </c>
      <c r="F1716" s="38"/>
      <c r="G1716" s="279" t="s">
        <v>6646</v>
      </c>
      <c r="H1716" s="279"/>
      <c r="I1716" s="279"/>
      <c r="J1716" s="279"/>
      <c r="K1716" s="294">
        <v>1</v>
      </c>
      <c r="L1716" s="258"/>
      <c r="M1716" s="88"/>
      <c r="N1716" s="45" t="s">
        <v>6764</v>
      </c>
    </row>
    <row r="1717" spans="1:14" ht="63.75" x14ac:dyDescent="0.25">
      <c r="A1717" s="258"/>
      <c r="B1717" s="54" t="s">
        <v>6674</v>
      </c>
      <c r="C1717" s="54"/>
      <c r="D1717" s="137" t="s">
        <v>7879</v>
      </c>
      <c r="E1717" s="38">
        <v>1</v>
      </c>
      <c r="F1717" s="38"/>
      <c r="G1717" s="279" t="s">
        <v>6646</v>
      </c>
      <c r="H1717" s="279"/>
      <c r="I1717" s="279"/>
      <c r="J1717" s="279"/>
      <c r="K1717" s="294">
        <v>1</v>
      </c>
      <c r="L1717" s="258"/>
      <c r="M1717" s="88"/>
      <c r="N1717" s="45" t="s">
        <v>6764</v>
      </c>
    </row>
    <row r="1718" spans="1:14" ht="63.75" x14ac:dyDescent="0.25">
      <c r="A1718" s="258"/>
      <c r="B1718" s="54" t="s">
        <v>6674</v>
      </c>
      <c r="C1718" s="54"/>
      <c r="D1718" s="137" t="s">
        <v>7879</v>
      </c>
      <c r="E1718" s="38">
        <v>1</v>
      </c>
      <c r="F1718" s="38"/>
      <c r="G1718" s="279" t="s">
        <v>6646</v>
      </c>
      <c r="H1718" s="279"/>
      <c r="I1718" s="279"/>
      <c r="J1718" s="279"/>
      <c r="K1718" s="294">
        <v>1</v>
      </c>
      <c r="L1718" s="258"/>
      <c r="M1718" s="88"/>
      <c r="N1718" s="45" t="s">
        <v>6764</v>
      </c>
    </row>
    <row r="1719" spans="1:14" ht="63.75" x14ac:dyDescent="0.25">
      <c r="A1719" s="258"/>
      <c r="B1719" s="54" t="s">
        <v>6674</v>
      </c>
      <c r="C1719" s="54"/>
      <c r="D1719" s="137" t="s">
        <v>7879</v>
      </c>
      <c r="E1719" s="38">
        <v>1</v>
      </c>
      <c r="F1719" s="38"/>
      <c r="G1719" s="279" t="s">
        <v>6646</v>
      </c>
      <c r="H1719" s="279"/>
      <c r="I1719" s="279"/>
      <c r="J1719" s="279"/>
      <c r="K1719" s="294">
        <v>1</v>
      </c>
      <c r="L1719" s="258"/>
      <c r="M1719" s="88"/>
      <c r="N1719" s="45" t="s">
        <v>6764</v>
      </c>
    </row>
    <row r="1720" spans="1:14" ht="63.75" x14ac:dyDescent="0.25">
      <c r="A1720" s="258"/>
      <c r="B1720" s="54" t="s">
        <v>6674</v>
      </c>
      <c r="C1720" s="54"/>
      <c r="D1720" s="137" t="s">
        <v>7879</v>
      </c>
      <c r="E1720" s="38">
        <v>1</v>
      </c>
      <c r="F1720" s="38"/>
      <c r="G1720" s="279" t="s">
        <v>6646</v>
      </c>
      <c r="H1720" s="279"/>
      <c r="I1720" s="279"/>
      <c r="J1720" s="279"/>
      <c r="K1720" s="294">
        <v>1</v>
      </c>
      <c r="L1720" s="258"/>
      <c r="M1720" s="88"/>
      <c r="N1720" s="45" t="s">
        <v>6764</v>
      </c>
    </row>
    <row r="1721" spans="1:14" ht="63.75" x14ac:dyDescent="0.25">
      <c r="A1721" s="258"/>
      <c r="B1721" s="279" t="s">
        <v>6675</v>
      </c>
      <c r="C1721" s="279"/>
      <c r="D1721" s="137" t="s">
        <v>7879</v>
      </c>
      <c r="E1721" s="39">
        <v>36442.97</v>
      </c>
      <c r="F1721" s="39"/>
      <c r="G1721" s="155" t="s">
        <v>6676</v>
      </c>
      <c r="H1721" s="155"/>
      <c r="I1721" s="155"/>
      <c r="J1721" s="155"/>
      <c r="K1721" s="294">
        <v>1</v>
      </c>
      <c r="L1721" s="258"/>
      <c r="M1721" s="88"/>
      <c r="N1721" s="45" t="s">
        <v>6764</v>
      </c>
    </row>
    <row r="1722" spans="1:14" ht="63.75" x14ac:dyDescent="0.25">
      <c r="A1722" s="258"/>
      <c r="B1722" s="279" t="s">
        <v>6677</v>
      </c>
      <c r="C1722" s="279"/>
      <c r="D1722" s="137" t="s">
        <v>7879</v>
      </c>
      <c r="E1722" s="39">
        <v>27457.03</v>
      </c>
      <c r="F1722" s="39"/>
      <c r="G1722" s="155" t="s">
        <v>6676</v>
      </c>
      <c r="H1722" s="155"/>
      <c r="I1722" s="155"/>
      <c r="J1722" s="155"/>
      <c r="K1722" s="294">
        <v>1</v>
      </c>
      <c r="L1722" s="258"/>
      <c r="M1722" s="88"/>
      <c r="N1722" s="45" t="s">
        <v>6764</v>
      </c>
    </row>
    <row r="1723" spans="1:14" ht="63.75" x14ac:dyDescent="0.25">
      <c r="A1723" s="258"/>
      <c r="B1723" s="279" t="s">
        <v>6678</v>
      </c>
      <c r="C1723" s="279"/>
      <c r="D1723" s="137" t="s">
        <v>7879</v>
      </c>
      <c r="E1723" s="39">
        <v>9000</v>
      </c>
      <c r="F1723" s="39"/>
      <c r="G1723" s="155" t="s">
        <v>6676</v>
      </c>
      <c r="H1723" s="155"/>
      <c r="I1723" s="155"/>
      <c r="J1723" s="155"/>
      <c r="K1723" s="294">
        <v>2</v>
      </c>
      <c r="L1723" s="258"/>
      <c r="M1723" s="88"/>
      <c r="N1723" s="45" t="s">
        <v>6764</v>
      </c>
    </row>
    <row r="1724" spans="1:14" ht="63.75" x14ac:dyDescent="0.25">
      <c r="A1724" s="258"/>
      <c r="B1724" s="279" t="s">
        <v>6679</v>
      </c>
      <c r="C1724" s="279"/>
      <c r="D1724" s="137" t="s">
        <v>7879</v>
      </c>
      <c r="E1724" s="39">
        <v>57600</v>
      </c>
      <c r="F1724" s="39"/>
      <c r="G1724" s="155" t="s">
        <v>6676</v>
      </c>
      <c r="H1724" s="155"/>
      <c r="I1724" s="155"/>
      <c r="J1724" s="155"/>
      <c r="K1724" s="294">
        <v>4</v>
      </c>
      <c r="L1724" s="258"/>
      <c r="M1724" s="88"/>
      <c r="N1724" s="45" t="s">
        <v>6764</v>
      </c>
    </row>
    <row r="1725" spans="1:14" ht="63.75" x14ac:dyDescent="0.25">
      <c r="A1725" s="258"/>
      <c r="B1725" s="279" t="s">
        <v>6680</v>
      </c>
      <c r="C1725" s="279"/>
      <c r="D1725" s="137" t="s">
        <v>7879</v>
      </c>
      <c r="E1725" s="39">
        <v>4299</v>
      </c>
      <c r="F1725" s="39"/>
      <c r="G1725" s="155" t="s">
        <v>6676</v>
      </c>
      <c r="H1725" s="155"/>
      <c r="I1725" s="155"/>
      <c r="J1725" s="155"/>
      <c r="K1725" s="294">
        <v>1</v>
      </c>
      <c r="L1725" s="258"/>
      <c r="M1725" s="88"/>
      <c r="N1725" s="45" t="s">
        <v>6764</v>
      </c>
    </row>
    <row r="1726" spans="1:14" ht="63.75" x14ac:dyDescent="0.25">
      <c r="A1726" s="258"/>
      <c r="B1726" s="279" t="s">
        <v>6681</v>
      </c>
      <c r="C1726" s="279"/>
      <c r="D1726" s="137" t="s">
        <v>7879</v>
      </c>
      <c r="E1726" s="39">
        <v>4299</v>
      </c>
      <c r="F1726" s="39"/>
      <c r="G1726" s="155" t="s">
        <v>6676</v>
      </c>
      <c r="H1726" s="155"/>
      <c r="I1726" s="155"/>
      <c r="J1726" s="155"/>
      <c r="K1726" s="294">
        <v>1</v>
      </c>
      <c r="L1726" s="258"/>
      <c r="M1726" s="88"/>
      <c r="N1726" s="45" t="s">
        <v>6764</v>
      </c>
    </row>
    <row r="1727" spans="1:14" ht="63.75" x14ac:dyDescent="0.25">
      <c r="A1727" s="258"/>
      <c r="B1727" s="279" t="s">
        <v>6682</v>
      </c>
      <c r="C1727" s="279"/>
      <c r="D1727" s="137" t="s">
        <v>7879</v>
      </c>
      <c r="E1727" s="39">
        <v>10000</v>
      </c>
      <c r="F1727" s="39"/>
      <c r="G1727" s="155" t="s">
        <v>6676</v>
      </c>
      <c r="H1727" s="155"/>
      <c r="I1727" s="155"/>
      <c r="J1727" s="155"/>
      <c r="K1727" s="294">
        <v>1</v>
      </c>
      <c r="L1727" s="258"/>
      <c r="M1727" s="88"/>
      <c r="N1727" s="45" t="s">
        <v>6764</v>
      </c>
    </row>
    <row r="1728" spans="1:14" ht="63.75" x14ac:dyDescent="0.25">
      <c r="A1728" s="258"/>
      <c r="B1728" s="279" t="s">
        <v>6683</v>
      </c>
      <c r="C1728" s="279"/>
      <c r="D1728" s="137" t="s">
        <v>7879</v>
      </c>
      <c r="E1728" s="39">
        <v>91500</v>
      </c>
      <c r="F1728" s="39"/>
      <c r="G1728" s="155" t="s">
        <v>6676</v>
      </c>
      <c r="H1728" s="155"/>
      <c r="I1728" s="155"/>
      <c r="J1728" s="155"/>
      <c r="K1728" s="294">
        <v>2</v>
      </c>
      <c r="L1728" s="258"/>
      <c r="M1728" s="88"/>
      <c r="N1728" s="45" t="s">
        <v>6764</v>
      </c>
    </row>
    <row r="1729" spans="1:14" ht="63.75" x14ac:dyDescent="0.25">
      <c r="A1729" s="258"/>
      <c r="B1729" s="279" t="s">
        <v>6684</v>
      </c>
      <c r="C1729" s="279"/>
      <c r="D1729" s="137" t="s">
        <v>7879</v>
      </c>
      <c r="E1729" s="292">
        <v>169998</v>
      </c>
      <c r="F1729" s="292"/>
      <c r="G1729" s="279" t="s">
        <v>6685</v>
      </c>
      <c r="H1729" s="279"/>
      <c r="I1729" s="279"/>
      <c r="J1729" s="279"/>
      <c r="K1729" s="294">
        <v>2</v>
      </c>
      <c r="L1729" s="258"/>
      <c r="M1729" s="88"/>
      <c r="N1729" s="45" t="s">
        <v>6764</v>
      </c>
    </row>
    <row r="1730" spans="1:14" ht="63.75" x14ac:dyDescent="0.25">
      <c r="A1730" s="258"/>
      <c r="B1730" s="161" t="s">
        <v>6686</v>
      </c>
      <c r="C1730" s="161"/>
      <c r="D1730" s="137" t="s">
        <v>7879</v>
      </c>
      <c r="E1730" s="292">
        <v>19000</v>
      </c>
      <c r="F1730" s="292"/>
      <c r="G1730" s="279" t="s">
        <v>6685</v>
      </c>
      <c r="H1730" s="279"/>
      <c r="I1730" s="279"/>
      <c r="J1730" s="279"/>
      <c r="K1730" s="294">
        <v>1</v>
      </c>
      <c r="L1730" s="258"/>
      <c r="M1730" s="88"/>
      <c r="N1730" s="45" t="s">
        <v>6764</v>
      </c>
    </row>
    <row r="1731" spans="1:14" ht="63.75" x14ac:dyDescent="0.25">
      <c r="A1731" s="258"/>
      <c r="B1731" s="279" t="s">
        <v>6687</v>
      </c>
      <c r="C1731" s="279"/>
      <c r="D1731" s="137" t="s">
        <v>7879</v>
      </c>
      <c r="E1731" s="292">
        <v>75200</v>
      </c>
      <c r="F1731" s="292"/>
      <c r="G1731" s="279" t="s">
        <v>6685</v>
      </c>
      <c r="H1731" s="279"/>
      <c r="I1731" s="279"/>
      <c r="J1731" s="279"/>
      <c r="K1731" s="294">
        <v>1</v>
      </c>
      <c r="L1731" s="258"/>
      <c r="M1731" s="88"/>
      <c r="N1731" s="45" t="s">
        <v>6764</v>
      </c>
    </row>
    <row r="1732" spans="1:14" ht="63.75" x14ac:dyDescent="0.25">
      <c r="A1732" s="258"/>
      <c r="B1732" s="279" t="s">
        <v>6688</v>
      </c>
      <c r="C1732" s="279"/>
      <c r="D1732" s="137" t="s">
        <v>7879</v>
      </c>
      <c r="E1732" s="150">
        <v>76500</v>
      </c>
      <c r="F1732" s="150"/>
      <c r="G1732" s="279" t="s">
        <v>6689</v>
      </c>
      <c r="H1732" s="279"/>
      <c r="I1732" s="279"/>
      <c r="J1732" s="279"/>
      <c r="K1732" s="294">
        <v>1</v>
      </c>
      <c r="L1732" s="258"/>
      <c r="M1732" s="88"/>
      <c r="N1732" s="45" t="s">
        <v>6764</v>
      </c>
    </row>
    <row r="1733" spans="1:14" ht="63.75" x14ac:dyDescent="0.25">
      <c r="A1733" s="258"/>
      <c r="B1733" s="279" t="s">
        <v>6690</v>
      </c>
      <c r="C1733" s="279"/>
      <c r="D1733" s="137" t="s">
        <v>7879</v>
      </c>
      <c r="E1733" s="150">
        <v>8500</v>
      </c>
      <c r="F1733" s="150"/>
      <c r="G1733" s="279" t="s">
        <v>6689</v>
      </c>
      <c r="H1733" s="279"/>
      <c r="I1733" s="279"/>
      <c r="J1733" s="279"/>
      <c r="K1733" s="294">
        <v>1</v>
      </c>
      <c r="L1733" s="258"/>
      <c r="M1733" s="88"/>
      <c r="N1733" s="45" t="s">
        <v>6764</v>
      </c>
    </row>
    <row r="1734" spans="1:14" ht="63.75" x14ac:dyDescent="0.25">
      <c r="A1734" s="258"/>
      <c r="B1734" s="279" t="s">
        <v>6691</v>
      </c>
      <c r="C1734" s="279"/>
      <c r="D1734" s="137" t="s">
        <v>7879</v>
      </c>
      <c r="E1734" s="150">
        <v>75200</v>
      </c>
      <c r="F1734" s="150"/>
      <c r="G1734" s="279" t="s">
        <v>6689</v>
      </c>
      <c r="H1734" s="279"/>
      <c r="I1734" s="279"/>
      <c r="J1734" s="279"/>
      <c r="K1734" s="294">
        <v>1</v>
      </c>
      <c r="L1734" s="258"/>
      <c r="M1734" s="88"/>
      <c r="N1734" s="45" t="s">
        <v>6764</v>
      </c>
    </row>
    <row r="1735" spans="1:14" ht="63.75" x14ac:dyDescent="0.25">
      <c r="A1735" s="258"/>
      <c r="B1735" s="279" t="s">
        <v>6692</v>
      </c>
      <c r="C1735" s="279"/>
      <c r="D1735" s="137" t="s">
        <v>7879</v>
      </c>
      <c r="E1735" s="150">
        <v>230000</v>
      </c>
      <c r="F1735" s="150"/>
      <c r="G1735" s="279" t="s">
        <v>6693</v>
      </c>
      <c r="H1735" s="279"/>
      <c r="I1735" s="279"/>
      <c r="J1735" s="279"/>
      <c r="K1735" s="294">
        <v>1</v>
      </c>
      <c r="L1735" s="258"/>
      <c r="M1735" s="88"/>
      <c r="N1735" s="45" t="s">
        <v>6764</v>
      </c>
    </row>
    <row r="1736" spans="1:14" ht="63.75" x14ac:dyDescent="0.25">
      <c r="A1736" s="258"/>
      <c r="B1736" s="279" t="s">
        <v>6694</v>
      </c>
      <c r="C1736" s="279"/>
      <c r="D1736" s="137" t="s">
        <v>7879</v>
      </c>
      <c r="E1736" s="150">
        <v>800000</v>
      </c>
      <c r="F1736" s="150"/>
      <c r="G1736" s="279" t="s">
        <v>6693</v>
      </c>
      <c r="H1736" s="279"/>
      <c r="I1736" s="279"/>
      <c r="J1736" s="279"/>
      <c r="K1736" s="294">
        <v>50</v>
      </c>
      <c r="L1736" s="258"/>
      <c r="M1736" s="294" t="s">
        <v>6695</v>
      </c>
      <c r="N1736" s="45" t="s">
        <v>6764</v>
      </c>
    </row>
    <row r="1737" spans="1:14" ht="63.75" x14ac:dyDescent="0.25">
      <c r="A1737" s="258"/>
      <c r="B1737" s="279" t="s">
        <v>6696</v>
      </c>
      <c r="C1737" s="279"/>
      <c r="D1737" s="137" t="s">
        <v>7879</v>
      </c>
      <c r="E1737" s="150">
        <v>48000</v>
      </c>
      <c r="F1737" s="150"/>
      <c r="G1737" s="279" t="s">
        <v>6693</v>
      </c>
      <c r="H1737" s="279"/>
      <c r="I1737" s="279"/>
      <c r="J1737" s="279"/>
      <c r="K1737" s="294">
        <v>1</v>
      </c>
      <c r="L1737" s="258"/>
      <c r="M1737" s="88"/>
      <c r="N1737" s="45" t="s">
        <v>6764</v>
      </c>
    </row>
    <row r="1738" spans="1:14" ht="63.75" x14ac:dyDescent="0.25">
      <c r="A1738" s="258"/>
      <c r="B1738" s="279" t="s">
        <v>6697</v>
      </c>
      <c r="C1738" s="279"/>
      <c r="D1738" s="137" t="s">
        <v>7879</v>
      </c>
      <c r="E1738" s="150">
        <v>1054305</v>
      </c>
      <c r="F1738" s="150"/>
      <c r="G1738" s="279" t="s">
        <v>6698</v>
      </c>
      <c r="H1738" s="279"/>
      <c r="I1738" s="279"/>
      <c r="J1738" s="279"/>
      <c r="K1738" s="294">
        <v>1</v>
      </c>
      <c r="L1738" s="258"/>
      <c r="M1738" s="88"/>
      <c r="N1738" s="45" t="s">
        <v>6764</v>
      </c>
    </row>
    <row r="1739" spans="1:14" ht="63.75" x14ac:dyDescent="0.25">
      <c r="A1739" s="258"/>
      <c r="B1739" s="279" t="s">
        <v>6699</v>
      </c>
      <c r="C1739" s="279"/>
      <c r="D1739" s="137" t="s">
        <v>7879</v>
      </c>
      <c r="E1739" s="150">
        <v>18699</v>
      </c>
      <c r="F1739" s="150"/>
      <c r="G1739" s="279" t="s">
        <v>6698</v>
      </c>
      <c r="H1739" s="279"/>
      <c r="I1739" s="279"/>
      <c r="J1739" s="279"/>
      <c r="K1739" s="294">
        <v>1</v>
      </c>
      <c r="L1739" s="258"/>
      <c r="M1739" s="88"/>
      <c r="N1739" s="45" t="s">
        <v>6764</v>
      </c>
    </row>
    <row r="1740" spans="1:14" ht="63.75" x14ac:dyDescent="0.25">
      <c r="A1740" s="258"/>
      <c r="B1740" s="279" t="s">
        <v>6700</v>
      </c>
      <c r="C1740" s="279"/>
      <c r="D1740" s="137" t="s">
        <v>7879</v>
      </c>
      <c r="E1740" s="51">
        <v>22061</v>
      </c>
      <c r="F1740" s="51"/>
      <c r="G1740" s="279" t="s">
        <v>6701</v>
      </c>
      <c r="H1740" s="279"/>
      <c r="I1740" s="279"/>
      <c r="J1740" s="279"/>
      <c r="K1740" s="294">
        <v>1</v>
      </c>
      <c r="L1740" s="258"/>
      <c r="M1740" s="51">
        <v>22061</v>
      </c>
      <c r="N1740" s="45" t="s">
        <v>6764</v>
      </c>
    </row>
    <row r="1741" spans="1:14" ht="63.75" x14ac:dyDescent="0.25">
      <c r="A1741" s="258"/>
      <c r="B1741" s="279" t="s">
        <v>6702</v>
      </c>
      <c r="C1741" s="279"/>
      <c r="D1741" s="137" t="s">
        <v>7879</v>
      </c>
      <c r="E1741" s="51">
        <v>22061</v>
      </c>
      <c r="F1741" s="51"/>
      <c r="G1741" s="279" t="s">
        <v>6701</v>
      </c>
      <c r="H1741" s="279"/>
      <c r="I1741" s="279"/>
      <c r="J1741" s="279"/>
      <c r="K1741" s="294">
        <v>1</v>
      </c>
      <c r="L1741" s="258"/>
      <c r="M1741" s="51">
        <v>22061</v>
      </c>
      <c r="N1741" s="45" t="s">
        <v>6764</v>
      </c>
    </row>
    <row r="1742" spans="1:14" ht="63.75" x14ac:dyDescent="0.25">
      <c r="A1742" s="258"/>
      <c r="B1742" s="279" t="s">
        <v>6703</v>
      </c>
      <c r="C1742" s="279"/>
      <c r="D1742" s="137" t="s">
        <v>7879</v>
      </c>
      <c r="E1742" s="51">
        <v>20292</v>
      </c>
      <c r="F1742" s="51"/>
      <c r="G1742" s="279" t="s">
        <v>6701</v>
      </c>
      <c r="H1742" s="279"/>
      <c r="I1742" s="279"/>
      <c r="J1742" s="279"/>
      <c r="K1742" s="294">
        <v>1</v>
      </c>
      <c r="L1742" s="258"/>
      <c r="M1742" s="51">
        <v>20292</v>
      </c>
      <c r="N1742" s="45" t="s">
        <v>6764</v>
      </c>
    </row>
    <row r="1743" spans="1:14" ht="63.75" x14ac:dyDescent="0.25">
      <c r="A1743" s="258"/>
      <c r="B1743" s="279" t="s">
        <v>6703</v>
      </c>
      <c r="C1743" s="279"/>
      <c r="D1743" s="137" t="s">
        <v>7879</v>
      </c>
      <c r="E1743" s="51">
        <v>20292</v>
      </c>
      <c r="F1743" s="51"/>
      <c r="G1743" s="279" t="s">
        <v>6701</v>
      </c>
      <c r="H1743" s="279"/>
      <c r="I1743" s="279"/>
      <c r="J1743" s="279"/>
      <c r="K1743" s="294">
        <v>1</v>
      </c>
      <c r="L1743" s="258"/>
      <c r="M1743" s="51">
        <v>20292</v>
      </c>
      <c r="N1743" s="45" t="s">
        <v>6764</v>
      </c>
    </row>
    <row r="1744" spans="1:14" ht="63.75" x14ac:dyDescent="0.25">
      <c r="A1744" s="258"/>
      <c r="B1744" s="279" t="s">
        <v>6704</v>
      </c>
      <c r="C1744" s="279"/>
      <c r="D1744" s="137" t="s">
        <v>7879</v>
      </c>
      <c r="E1744" s="51">
        <v>21292</v>
      </c>
      <c r="F1744" s="51"/>
      <c r="G1744" s="279" t="s">
        <v>6701</v>
      </c>
      <c r="H1744" s="279"/>
      <c r="I1744" s="279"/>
      <c r="J1744" s="279"/>
      <c r="K1744" s="294">
        <v>1</v>
      </c>
      <c r="L1744" s="258"/>
      <c r="M1744" s="51">
        <v>21292</v>
      </c>
      <c r="N1744" s="45" t="s">
        <v>6764</v>
      </c>
    </row>
    <row r="1745" spans="1:14" ht="63.75" x14ac:dyDescent="0.25">
      <c r="A1745" s="258"/>
      <c r="B1745" s="279" t="s">
        <v>6704</v>
      </c>
      <c r="C1745" s="279"/>
      <c r="D1745" s="137" t="s">
        <v>7879</v>
      </c>
      <c r="E1745" s="51">
        <v>21292</v>
      </c>
      <c r="F1745" s="51"/>
      <c r="G1745" s="279" t="s">
        <v>6701</v>
      </c>
      <c r="H1745" s="279"/>
      <c r="I1745" s="279"/>
      <c r="J1745" s="279"/>
      <c r="K1745" s="294">
        <v>1</v>
      </c>
      <c r="L1745" s="258"/>
      <c r="M1745" s="51">
        <v>21292</v>
      </c>
      <c r="N1745" s="45" t="s">
        <v>6764</v>
      </c>
    </row>
    <row r="1746" spans="1:14" ht="63.75" x14ac:dyDescent="0.25">
      <c r="A1746" s="258"/>
      <c r="B1746" s="279" t="s">
        <v>6705</v>
      </c>
      <c r="C1746" s="279"/>
      <c r="D1746" s="137" t="s">
        <v>7879</v>
      </c>
      <c r="E1746" s="51">
        <v>18279</v>
      </c>
      <c r="F1746" s="51"/>
      <c r="G1746" s="279" t="s">
        <v>6701</v>
      </c>
      <c r="H1746" s="279"/>
      <c r="I1746" s="279"/>
      <c r="J1746" s="279"/>
      <c r="K1746" s="294">
        <v>1</v>
      </c>
      <c r="L1746" s="258"/>
      <c r="M1746" s="51">
        <v>18279</v>
      </c>
      <c r="N1746" s="45" t="s">
        <v>6764</v>
      </c>
    </row>
    <row r="1747" spans="1:14" ht="63.75" x14ac:dyDescent="0.25">
      <c r="A1747" s="258"/>
      <c r="B1747" s="279" t="s">
        <v>6705</v>
      </c>
      <c r="C1747" s="279"/>
      <c r="D1747" s="137" t="s">
        <v>7879</v>
      </c>
      <c r="E1747" s="51">
        <v>18279</v>
      </c>
      <c r="F1747" s="51"/>
      <c r="G1747" s="279" t="s">
        <v>6701</v>
      </c>
      <c r="H1747" s="279"/>
      <c r="I1747" s="279"/>
      <c r="J1747" s="279"/>
      <c r="K1747" s="294">
        <v>1</v>
      </c>
      <c r="L1747" s="258"/>
      <c r="M1747" s="51">
        <v>18279</v>
      </c>
      <c r="N1747" s="45" t="s">
        <v>6764</v>
      </c>
    </row>
    <row r="1748" spans="1:14" ht="63.75" x14ac:dyDescent="0.25">
      <c r="A1748" s="258"/>
      <c r="B1748" s="279" t="s">
        <v>6706</v>
      </c>
      <c r="C1748" s="279"/>
      <c r="D1748" s="137" t="s">
        <v>7879</v>
      </c>
      <c r="E1748" s="51">
        <v>18060</v>
      </c>
      <c r="F1748" s="51"/>
      <c r="G1748" s="279" t="s">
        <v>6701</v>
      </c>
      <c r="H1748" s="279"/>
      <c r="I1748" s="279"/>
      <c r="J1748" s="279"/>
      <c r="K1748" s="294">
        <v>1</v>
      </c>
      <c r="L1748" s="258"/>
      <c r="M1748" s="51">
        <v>18060</v>
      </c>
      <c r="N1748" s="45" t="s">
        <v>6764</v>
      </c>
    </row>
    <row r="1749" spans="1:14" ht="63.75" x14ac:dyDescent="0.25">
      <c r="A1749" s="258"/>
      <c r="B1749" s="279" t="s">
        <v>6706</v>
      </c>
      <c r="C1749" s="279"/>
      <c r="D1749" s="137" t="s">
        <v>7879</v>
      </c>
      <c r="E1749" s="51">
        <v>18984</v>
      </c>
      <c r="F1749" s="51"/>
      <c r="G1749" s="279" t="s">
        <v>6701</v>
      </c>
      <c r="H1749" s="279"/>
      <c r="I1749" s="279"/>
      <c r="J1749" s="279"/>
      <c r="K1749" s="294">
        <v>1</v>
      </c>
      <c r="L1749" s="258"/>
      <c r="M1749" s="51">
        <v>18984</v>
      </c>
      <c r="N1749" s="45" t="s">
        <v>6764</v>
      </c>
    </row>
    <row r="1750" spans="1:14" ht="63.75" x14ac:dyDescent="0.25">
      <c r="A1750" s="258"/>
      <c r="B1750" s="279" t="s">
        <v>6707</v>
      </c>
      <c r="C1750" s="279"/>
      <c r="D1750" s="137" t="s">
        <v>7879</v>
      </c>
      <c r="E1750" s="51">
        <v>18279</v>
      </c>
      <c r="F1750" s="51"/>
      <c r="G1750" s="279" t="s">
        <v>6701</v>
      </c>
      <c r="H1750" s="279"/>
      <c r="I1750" s="279"/>
      <c r="J1750" s="279"/>
      <c r="K1750" s="294">
        <v>1</v>
      </c>
      <c r="L1750" s="258"/>
      <c r="M1750" s="51">
        <v>18279</v>
      </c>
      <c r="N1750" s="45" t="s">
        <v>6764</v>
      </c>
    </row>
    <row r="1751" spans="1:14" ht="63.75" x14ac:dyDescent="0.25">
      <c r="A1751" s="258"/>
      <c r="B1751" s="279" t="s">
        <v>6708</v>
      </c>
      <c r="C1751" s="279"/>
      <c r="D1751" s="137" t="s">
        <v>7879</v>
      </c>
      <c r="E1751" s="51">
        <v>19716</v>
      </c>
      <c r="F1751" s="51"/>
      <c r="G1751" s="279" t="s">
        <v>6701</v>
      </c>
      <c r="H1751" s="279"/>
      <c r="I1751" s="279"/>
      <c r="J1751" s="279"/>
      <c r="K1751" s="294">
        <v>1</v>
      </c>
      <c r="L1751" s="258"/>
      <c r="M1751" s="51">
        <v>19716</v>
      </c>
      <c r="N1751" s="45" t="s">
        <v>6764</v>
      </c>
    </row>
    <row r="1752" spans="1:14" ht="63.75" x14ac:dyDescent="0.25">
      <c r="A1752" s="258"/>
      <c r="B1752" s="279" t="s">
        <v>6709</v>
      </c>
      <c r="C1752" s="279"/>
      <c r="D1752" s="137" t="s">
        <v>7879</v>
      </c>
      <c r="E1752" s="51">
        <v>18279</v>
      </c>
      <c r="F1752" s="51"/>
      <c r="G1752" s="279" t="s">
        <v>6701</v>
      </c>
      <c r="H1752" s="279"/>
      <c r="I1752" s="279"/>
      <c r="J1752" s="279"/>
      <c r="K1752" s="294">
        <v>1</v>
      </c>
      <c r="L1752" s="258"/>
      <c r="M1752" s="51">
        <v>18279</v>
      </c>
      <c r="N1752" s="45" t="s">
        <v>6764</v>
      </c>
    </row>
    <row r="1753" spans="1:14" ht="63.75" x14ac:dyDescent="0.25">
      <c r="A1753" s="258"/>
      <c r="B1753" s="279" t="s">
        <v>6710</v>
      </c>
      <c r="C1753" s="279"/>
      <c r="D1753" s="137" t="s">
        <v>7879</v>
      </c>
      <c r="E1753" s="51">
        <v>18215</v>
      </c>
      <c r="F1753" s="51"/>
      <c r="G1753" s="279" t="s">
        <v>6701</v>
      </c>
      <c r="H1753" s="279"/>
      <c r="I1753" s="279"/>
      <c r="J1753" s="279"/>
      <c r="K1753" s="294">
        <v>1</v>
      </c>
      <c r="L1753" s="258"/>
      <c r="M1753" s="51">
        <v>18215</v>
      </c>
      <c r="N1753" s="45" t="s">
        <v>6764</v>
      </c>
    </row>
    <row r="1754" spans="1:14" ht="63.75" x14ac:dyDescent="0.25">
      <c r="A1754" s="258"/>
      <c r="B1754" s="279" t="s">
        <v>6710</v>
      </c>
      <c r="C1754" s="279"/>
      <c r="D1754" s="137" t="s">
        <v>7879</v>
      </c>
      <c r="E1754" s="51">
        <v>18215</v>
      </c>
      <c r="F1754" s="51"/>
      <c r="G1754" s="279" t="s">
        <v>6701</v>
      </c>
      <c r="H1754" s="279"/>
      <c r="I1754" s="279"/>
      <c r="J1754" s="279"/>
      <c r="K1754" s="294">
        <v>1</v>
      </c>
      <c r="L1754" s="258"/>
      <c r="M1754" s="51">
        <v>18215</v>
      </c>
      <c r="N1754" s="45" t="s">
        <v>6764</v>
      </c>
    </row>
    <row r="1755" spans="1:14" ht="63.75" x14ac:dyDescent="0.25">
      <c r="A1755" s="258"/>
      <c r="B1755" s="279" t="s">
        <v>6710</v>
      </c>
      <c r="C1755" s="279"/>
      <c r="D1755" s="137" t="s">
        <v>7879</v>
      </c>
      <c r="E1755" s="51">
        <v>18279</v>
      </c>
      <c r="F1755" s="51"/>
      <c r="G1755" s="279" t="s">
        <v>6701</v>
      </c>
      <c r="H1755" s="279"/>
      <c r="I1755" s="279"/>
      <c r="J1755" s="279"/>
      <c r="K1755" s="294">
        <v>1</v>
      </c>
      <c r="L1755" s="258"/>
      <c r="M1755" s="51">
        <v>18279</v>
      </c>
      <c r="N1755" s="45" t="s">
        <v>6764</v>
      </c>
    </row>
    <row r="1756" spans="1:14" ht="63.75" x14ac:dyDescent="0.25">
      <c r="A1756" s="258"/>
      <c r="B1756" s="279" t="s">
        <v>6710</v>
      </c>
      <c r="C1756" s="279"/>
      <c r="D1756" s="137" t="s">
        <v>7879</v>
      </c>
      <c r="E1756" s="51">
        <v>18279</v>
      </c>
      <c r="F1756" s="51"/>
      <c r="G1756" s="279" t="s">
        <v>6701</v>
      </c>
      <c r="H1756" s="279"/>
      <c r="I1756" s="279"/>
      <c r="J1756" s="279"/>
      <c r="K1756" s="294">
        <v>1</v>
      </c>
      <c r="L1756" s="258"/>
      <c r="M1756" s="51">
        <v>18279</v>
      </c>
      <c r="N1756" s="45" t="s">
        <v>6764</v>
      </c>
    </row>
    <row r="1757" spans="1:14" ht="63.75" x14ac:dyDescent="0.25">
      <c r="A1757" s="258"/>
      <c r="B1757" s="279" t="s">
        <v>6711</v>
      </c>
      <c r="C1757" s="279"/>
      <c r="D1757" s="137" t="s">
        <v>7879</v>
      </c>
      <c r="E1757" s="51">
        <v>18215</v>
      </c>
      <c r="F1757" s="51"/>
      <c r="G1757" s="279" t="s">
        <v>6701</v>
      </c>
      <c r="H1757" s="279"/>
      <c r="I1757" s="279"/>
      <c r="J1757" s="279"/>
      <c r="K1757" s="294">
        <v>1</v>
      </c>
      <c r="L1757" s="258"/>
      <c r="M1757" s="51">
        <v>18215</v>
      </c>
      <c r="N1757" s="45" t="s">
        <v>6764</v>
      </c>
    </row>
    <row r="1758" spans="1:14" ht="63.75" x14ac:dyDescent="0.25">
      <c r="A1758" s="258"/>
      <c r="B1758" s="279" t="s">
        <v>6712</v>
      </c>
      <c r="C1758" s="279"/>
      <c r="D1758" s="137" t="s">
        <v>7879</v>
      </c>
      <c r="E1758" s="51">
        <v>18984</v>
      </c>
      <c r="F1758" s="51"/>
      <c r="G1758" s="279" t="s">
        <v>6701</v>
      </c>
      <c r="H1758" s="279"/>
      <c r="I1758" s="279"/>
      <c r="J1758" s="279"/>
      <c r="K1758" s="294">
        <v>1</v>
      </c>
      <c r="L1758" s="258"/>
      <c r="M1758" s="51">
        <v>18984</v>
      </c>
      <c r="N1758" s="45" t="s">
        <v>6764</v>
      </c>
    </row>
    <row r="1759" spans="1:14" ht="63.75" x14ac:dyDescent="0.25">
      <c r="A1759" s="258"/>
      <c r="B1759" s="279" t="s">
        <v>6712</v>
      </c>
      <c r="C1759" s="279"/>
      <c r="D1759" s="137" t="s">
        <v>7879</v>
      </c>
      <c r="E1759" s="51">
        <v>18984</v>
      </c>
      <c r="F1759" s="51"/>
      <c r="G1759" s="279" t="s">
        <v>6701</v>
      </c>
      <c r="H1759" s="279"/>
      <c r="I1759" s="279"/>
      <c r="J1759" s="279"/>
      <c r="K1759" s="294">
        <v>1</v>
      </c>
      <c r="L1759" s="258"/>
      <c r="M1759" s="51">
        <v>18984</v>
      </c>
      <c r="N1759" s="45" t="s">
        <v>6764</v>
      </c>
    </row>
    <row r="1760" spans="1:14" ht="63.75" x14ac:dyDescent="0.25">
      <c r="A1760" s="258"/>
      <c r="B1760" s="279" t="s">
        <v>6712</v>
      </c>
      <c r="C1760" s="279"/>
      <c r="D1760" s="137" t="s">
        <v>7879</v>
      </c>
      <c r="E1760" s="51">
        <v>18984</v>
      </c>
      <c r="F1760" s="51"/>
      <c r="G1760" s="279" t="s">
        <v>6701</v>
      </c>
      <c r="H1760" s="279"/>
      <c r="I1760" s="279"/>
      <c r="J1760" s="279"/>
      <c r="K1760" s="294">
        <v>1</v>
      </c>
      <c r="L1760" s="258"/>
      <c r="M1760" s="51">
        <v>18984</v>
      </c>
      <c r="N1760" s="45" t="s">
        <v>6764</v>
      </c>
    </row>
    <row r="1761" spans="1:14" ht="63.75" x14ac:dyDescent="0.25">
      <c r="A1761" s="258"/>
      <c r="B1761" s="279" t="s">
        <v>6713</v>
      </c>
      <c r="C1761" s="279"/>
      <c r="D1761" s="137" t="s">
        <v>7879</v>
      </c>
      <c r="E1761" s="51">
        <v>18984</v>
      </c>
      <c r="F1761" s="51"/>
      <c r="G1761" s="279" t="s">
        <v>6701</v>
      </c>
      <c r="H1761" s="279"/>
      <c r="I1761" s="279"/>
      <c r="J1761" s="279"/>
      <c r="K1761" s="294">
        <v>1</v>
      </c>
      <c r="L1761" s="258"/>
      <c r="M1761" s="51">
        <v>18984</v>
      </c>
      <c r="N1761" s="45" t="s">
        <v>6764</v>
      </c>
    </row>
    <row r="1762" spans="1:14" ht="63.75" x14ac:dyDescent="0.25">
      <c r="A1762" s="258"/>
      <c r="B1762" s="279" t="s">
        <v>6714</v>
      </c>
      <c r="C1762" s="279"/>
      <c r="D1762" s="137" t="s">
        <v>7879</v>
      </c>
      <c r="E1762" s="51">
        <v>19716</v>
      </c>
      <c r="F1762" s="51"/>
      <c r="G1762" s="279" t="s">
        <v>6701</v>
      </c>
      <c r="H1762" s="279"/>
      <c r="I1762" s="279"/>
      <c r="J1762" s="279"/>
      <c r="K1762" s="294">
        <v>1</v>
      </c>
      <c r="L1762" s="258"/>
      <c r="M1762" s="51">
        <v>19716</v>
      </c>
      <c r="N1762" s="45" t="s">
        <v>6764</v>
      </c>
    </row>
    <row r="1763" spans="1:14" ht="63.75" x14ac:dyDescent="0.25">
      <c r="A1763" s="258"/>
      <c r="B1763" s="279" t="s">
        <v>6714</v>
      </c>
      <c r="C1763" s="279"/>
      <c r="D1763" s="137" t="s">
        <v>7879</v>
      </c>
      <c r="E1763" s="51">
        <v>19716</v>
      </c>
      <c r="F1763" s="51"/>
      <c r="G1763" s="279" t="s">
        <v>6701</v>
      </c>
      <c r="H1763" s="279"/>
      <c r="I1763" s="279"/>
      <c r="J1763" s="279"/>
      <c r="K1763" s="294">
        <v>1</v>
      </c>
      <c r="L1763" s="258"/>
      <c r="M1763" s="51">
        <v>19716</v>
      </c>
      <c r="N1763" s="45" t="s">
        <v>6764</v>
      </c>
    </row>
    <row r="1764" spans="1:14" ht="63.75" x14ac:dyDescent="0.25">
      <c r="A1764" s="258"/>
      <c r="B1764" s="279" t="s">
        <v>6715</v>
      </c>
      <c r="C1764" s="279"/>
      <c r="D1764" s="137" t="s">
        <v>7879</v>
      </c>
      <c r="E1764" s="51">
        <v>18754</v>
      </c>
      <c r="F1764" s="51"/>
      <c r="G1764" s="279" t="s">
        <v>6701</v>
      </c>
      <c r="H1764" s="279"/>
      <c r="I1764" s="279"/>
      <c r="J1764" s="279"/>
      <c r="K1764" s="294">
        <v>1</v>
      </c>
      <c r="L1764" s="258"/>
      <c r="M1764" s="51">
        <v>18754</v>
      </c>
      <c r="N1764" s="45" t="s">
        <v>6764</v>
      </c>
    </row>
    <row r="1765" spans="1:14" ht="63.75" x14ac:dyDescent="0.25">
      <c r="A1765" s="258"/>
      <c r="B1765" s="279" t="s">
        <v>6715</v>
      </c>
      <c r="C1765" s="279"/>
      <c r="D1765" s="137" t="s">
        <v>7879</v>
      </c>
      <c r="E1765" s="51">
        <v>18754</v>
      </c>
      <c r="F1765" s="51"/>
      <c r="G1765" s="279" t="s">
        <v>6701</v>
      </c>
      <c r="H1765" s="279"/>
      <c r="I1765" s="279"/>
      <c r="J1765" s="279"/>
      <c r="K1765" s="294">
        <v>1</v>
      </c>
      <c r="L1765" s="258"/>
      <c r="M1765" s="51">
        <v>18754</v>
      </c>
      <c r="N1765" s="45" t="s">
        <v>6764</v>
      </c>
    </row>
    <row r="1766" spans="1:14" ht="63.75" x14ac:dyDescent="0.25">
      <c r="A1766" s="258"/>
      <c r="B1766" s="279" t="s">
        <v>6715</v>
      </c>
      <c r="C1766" s="279"/>
      <c r="D1766" s="137" t="s">
        <v>7879</v>
      </c>
      <c r="E1766" s="51">
        <v>18638</v>
      </c>
      <c r="F1766" s="51"/>
      <c r="G1766" s="279" t="s">
        <v>6701</v>
      </c>
      <c r="H1766" s="279"/>
      <c r="I1766" s="279"/>
      <c r="J1766" s="279"/>
      <c r="K1766" s="294">
        <v>1</v>
      </c>
      <c r="L1766" s="258"/>
      <c r="M1766" s="51">
        <v>18638</v>
      </c>
      <c r="N1766" s="45" t="s">
        <v>6764</v>
      </c>
    </row>
    <row r="1767" spans="1:14" ht="63.75" x14ac:dyDescent="0.25">
      <c r="A1767" s="258"/>
      <c r="B1767" s="279" t="s">
        <v>6716</v>
      </c>
      <c r="C1767" s="279"/>
      <c r="D1767" s="137" t="s">
        <v>7879</v>
      </c>
      <c r="E1767" s="51">
        <v>22061</v>
      </c>
      <c r="F1767" s="51"/>
      <c r="G1767" s="279" t="s">
        <v>6701</v>
      </c>
      <c r="H1767" s="279"/>
      <c r="I1767" s="279"/>
      <c r="J1767" s="279"/>
      <c r="K1767" s="294">
        <v>1</v>
      </c>
      <c r="L1767" s="258"/>
      <c r="M1767" s="51">
        <v>22061</v>
      </c>
      <c r="N1767" s="45" t="s">
        <v>6764</v>
      </c>
    </row>
    <row r="1768" spans="1:14" ht="63.75" x14ac:dyDescent="0.25">
      <c r="A1768" s="258"/>
      <c r="B1768" s="279" t="s">
        <v>6715</v>
      </c>
      <c r="C1768" s="279"/>
      <c r="D1768" s="137" t="s">
        <v>7879</v>
      </c>
      <c r="E1768" s="51">
        <v>18638</v>
      </c>
      <c r="F1768" s="51"/>
      <c r="G1768" s="279" t="s">
        <v>6701</v>
      </c>
      <c r="H1768" s="279"/>
      <c r="I1768" s="279"/>
      <c r="J1768" s="279"/>
      <c r="K1768" s="294">
        <v>1</v>
      </c>
      <c r="L1768" s="258"/>
      <c r="M1768" s="51">
        <v>18638</v>
      </c>
      <c r="N1768" s="45" t="s">
        <v>6764</v>
      </c>
    </row>
    <row r="1769" spans="1:14" ht="63.75" x14ac:dyDescent="0.25">
      <c r="A1769" s="258"/>
      <c r="B1769" s="279" t="s">
        <v>6717</v>
      </c>
      <c r="C1769" s="279"/>
      <c r="D1769" s="137" t="s">
        <v>7879</v>
      </c>
      <c r="E1769" s="51">
        <f>M1769*K1769</f>
        <v>8276</v>
      </c>
      <c r="F1769" s="51"/>
      <c r="G1769" s="279" t="s">
        <v>6701</v>
      </c>
      <c r="H1769" s="279"/>
      <c r="I1769" s="279"/>
      <c r="J1769" s="279"/>
      <c r="K1769" s="294">
        <v>4</v>
      </c>
      <c r="L1769" s="258"/>
      <c r="M1769" s="51">
        <v>2069</v>
      </c>
      <c r="N1769" s="45" t="s">
        <v>6764</v>
      </c>
    </row>
    <row r="1770" spans="1:14" ht="63.75" x14ac:dyDescent="0.25">
      <c r="A1770" s="258"/>
      <c r="B1770" s="279" t="s">
        <v>6718</v>
      </c>
      <c r="C1770" s="279"/>
      <c r="D1770" s="137" t="s">
        <v>7879</v>
      </c>
      <c r="E1770" s="51">
        <f>M1770*K1770</f>
        <v>10832</v>
      </c>
      <c r="F1770" s="51"/>
      <c r="G1770" s="279" t="s">
        <v>6701</v>
      </c>
      <c r="H1770" s="279"/>
      <c r="I1770" s="279"/>
      <c r="J1770" s="279"/>
      <c r="K1770" s="294">
        <v>8</v>
      </c>
      <c r="L1770" s="258"/>
      <c r="M1770" s="51">
        <v>1354</v>
      </c>
      <c r="N1770" s="45" t="s">
        <v>6764</v>
      </c>
    </row>
    <row r="1771" spans="1:14" ht="63.75" x14ac:dyDescent="0.25">
      <c r="A1771" s="258"/>
      <c r="B1771" s="279" t="s">
        <v>6719</v>
      </c>
      <c r="C1771" s="279"/>
      <c r="D1771" s="137" t="s">
        <v>7879</v>
      </c>
      <c r="E1771" s="51">
        <f>M1771*K1771</f>
        <v>6770</v>
      </c>
      <c r="F1771" s="51"/>
      <c r="G1771" s="279" t="s">
        <v>6701</v>
      </c>
      <c r="H1771" s="279"/>
      <c r="I1771" s="279"/>
      <c r="J1771" s="279"/>
      <c r="K1771" s="294">
        <v>5</v>
      </c>
      <c r="L1771" s="258"/>
      <c r="M1771" s="51">
        <v>1354</v>
      </c>
      <c r="N1771" s="45" t="s">
        <v>6764</v>
      </c>
    </row>
    <row r="1772" spans="1:14" ht="63.75" x14ac:dyDescent="0.25">
      <c r="A1772" s="258"/>
      <c r="B1772" s="279" t="s">
        <v>6720</v>
      </c>
      <c r="C1772" s="279"/>
      <c r="D1772" s="137" t="s">
        <v>7879</v>
      </c>
      <c r="E1772" s="51">
        <f>M1772*K1772</f>
        <v>13540</v>
      </c>
      <c r="F1772" s="51"/>
      <c r="G1772" s="279" t="s">
        <v>6701</v>
      </c>
      <c r="H1772" s="279"/>
      <c r="I1772" s="279"/>
      <c r="J1772" s="279"/>
      <c r="K1772" s="294">
        <v>10</v>
      </c>
      <c r="L1772" s="258"/>
      <c r="M1772" s="51">
        <v>1354</v>
      </c>
      <c r="N1772" s="45" t="s">
        <v>6764</v>
      </c>
    </row>
    <row r="1773" spans="1:14" ht="63.75" x14ac:dyDescent="0.25">
      <c r="A1773" s="258"/>
      <c r="B1773" s="279" t="s">
        <v>6721</v>
      </c>
      <c r="C1773" s="279"/>
      <c r="D1773" s="137" t="s">
        <v>7879</v>
      </c>
      <c r="E1773" s="151">
        <v>385307.5</v>
      </c>
      <c r="F1773" s="151"/>
      <c r="G1773" s="279" t="s">
        <v>6722</v>
      </c>
      <c r="H1773" s="279"/>
      <c r="I1773" s="279"/>
      <c r="J1773" s="279"/>
      <c r="K1773" s="294"/>
      <c r="L1773" s="258"/>
      <c r="M1773" s="88"/>
      <c r="N1773" s="45" t="s">
        <v>6764</v>
      </c>
    </row>
    <row r="1774" spans="1:14" ht="114.75" x14ac:dyDescent="0.25">
      <c r="A1774" s="258"/>
      <c r="B1774" s="279" t="s">
        <v>6723</v>
      </c>
      <c r="C1774" s="279"/>
      <c r="D1774" s="137" t="s">
        <v>7879</v>
      </c>
      <c r="E1774" s="292">
        <v>3452340.63</v>
      </c>
      <c r="F1774" s="292"/>
      <c r="G1774" s="279" t="s">
        <v>6724</v>
      </c>
      <c r="H1774" s="279"/>
      <c r="I1774" s="279"/>
      <c r="J1774" s="279"/>
      <c r="K1774" s="294"/>
      <c r="L1774" s="258"/>
      <c r="M1774" s="88"/>
      <c r="N1774" s="45" t="s">
        <v>6764</v>
      </c>
    </row>
    <row r="1775" spans="1:14" ht="89.25" x14ac:dyDescent="0.25">
      <c r="A1775" s="258"/>
      <c r="B1775" s="279" t="s">
        <v>6725</v>
      </c>
      <c r="C1775" s="279"/>
      <c r="D1775" s="137" t="s">
        <v>7879</v>
      </c>
      <c r="E1775" s="292">
        <v>18863383.02</v>
      </c>
      <c r="F1775" s="292"/>
      <c r="G1775" s="279" t="s">
        <v>6726</v>
      </c>
      <c r="H1775" s="279"/>
      <c r="I1775" s="279"/>
      <c r="J1775" s="279"/>
      <c r="K1775" s="294"/>
      <c r="L1775" s="258"/>
      <c r="M1775" s="88"/>
      <c r="N1775" s="45" t="s">
        <v>6764</v>
      </c>
    </row>
    <row r="1776" spans="1:14" ht="114.75" x14ac:dyDescent="0.25">
      <c r="A1776" s="258"/>
      <c r="B1776" s="279" t="s">
        <v>6727</v>
      </c>
      <c r="C1776" s="279"/>
      <c r="D1776" s="137" t="s">
        <v>7879</v>
      </c>
      <c r="E1776" s="151">
        <v>107907449.2</v>
      </c>
      <c r="F1776" s="151"/>
      <c r="G1776" s="279" t="s">
        <v>6728</v>
      </c>
      <c r="H1776" s="279"/>
      <c r="I1776" s="279"/>
      <c r="J1776" s="279"/>
      <c r="K1776" s="294"/>
      <c r="L1776" s="294" t="s">
        <v>6729</v>
      </c>
      <c r="M1776" s="294"/>
      <c r="N1776" s="45" t="s">
        <v>6764</v>
      </c>
    </row>
    <row r="1777" spans="1:14" ht="63.75" x14ac:dyDescent="0.25">
      <c r="A1777" s="258"/>
      <c r="B1777" s="279" t="s">
        <v>6730</v>
      </c>
      <c r="C1777" s="279"/>
      <c r="D1777" s="137" t="s">
        <v>7879</v>
      </c>
      <c r="E1777" s="292">
        <v>65000</v>
      </c>
      <c r="F1777" s="292"/>
      <c r="G1777" s="279" t="s">
        <v>6731</v>
      </c>
      <c r="H1777" s="279"/>
      <c r="I1777" s="279"/>
      <c r="J1777" s="279"/>
      <c r="K1777" s="294"/>
      <c r="L1777" s="258"/>
      <c r="M1777" s="88"/>
      <c r="N1777" s="45" t="s">
        <v>6764</v>
      </c>
    </row>
    <row r="1778" spans="1:14" ht="63.75" x14ac:dyDescent="0.25">
      <c r="A1778" s="78" t="s">
        <v>6734</v>
      </c>
      <c r="B1778" s="54" t="s">
        <v>6732</v>
      </c>
      <c r="C1778" s="54"/>
      <c r="D1778" s="137" t="s">
        <v>7879</v>
      </c>
      <c r="E1778" s="142">
        <v>10000</v>
      </c>
      <c r="F1778" s="142"/>
      <c r="G1778" s="279" t="s">
        <v>6733</v>
      </c>
      <c r="H1778" s="279"/>
      <c r="I1778" s="279"/>
      <c r="J1778" s="279"/>
      <c r="K1778" s="294">
        <v>1</v>
      </c>
      <c r="L1778" s="258"/>
      <c r="M1778" s="88"/>
      <c r="N1778" s="45" t="s">
        <v>6764</v>
      </c>
    </row>
    <row r="1779" spans="1:14" ht="63.75" x14ac:dyDescent="0.25">
      <c r="A1779" s="78" t="s">
        <v>6735</v>
      </c>
      <c r="B1779" s="54" t="s">
        <v>6732</v>
      </c>
      <c r="C1779" s="54"/>
      <c r="D1779" s="137" t="s">
        <v>7879</v>
      </c>
      <c r="E1779" s="142">
        <v>10000</v>
      </c>
      <c r="F1779" s="142"/>
      <c r="G1779" s="279" t="s">
        <v>6733</v>
      </c>
      <c r="H1779" s="279"/>
      <c r="I1779" s="279"/>
      <c r="J1779" s="279"/>
      <c r="K1779" s="294">
        <v>1</v>
      </c>
      <c r="L1779" s="258"/>
      <c r="M1779" s="88"/>
      <c r="N1779" s="45" t="s">
        <v>6764</v>
      </c>
    </row>
    <row r="1780" spans="1:14" ht="63.75" x14ac:dyDescent="0.25">
      <c r="A1780" s="78" t="s">
        <v>6737</v>
      </c>
      <c r="B1780" s="279" t="s">
        <v>6736</v>
      </c>
      <c r="C1780" s="279"/>
      <c r="D1780" s="137" t="s">
        <v>7879</v>
      </c>
      <c r="E1780" s="142">
        <v>225644.6</v>
      </c>
      <c r="F1780" s="142"/>
      <c r="G1780" s="279" t="s">
        <v>6733</v>
      </c>
      <c r="H1780" s="279"/>
      <c r="I1780" s="279"/>
      <c r="J1780" s="279"/>
      <c r="K1780" s="294">
        <v>1</v>
      </c>
      <c r="L1780" s="258"/>
      <c r="M1780" s="88"/>
      <c r="N1780" s="45" t="s">
        <v>6764</v>
      </c>
    </row>
    <row r="1781" spans="1:14" ht="63.75" x14ac:dyDescent="0.25">
      <c r="A1781" s="78" t="s">
        <v>6738</v>
      </c>
      <c r="B1781" s="279" t="s">
        <v>6736</v>
      </c>
      <c r="C1781" s="279"/>
      <c r="D1781" s="137" t="s">
        <v>7879</v>
      </c>
      <c r="E1781" s="142">
        <v>225644.59</v>
      </c>
      <c r="F1781" s="142"/>
      <c r="G1781" s="279" t="s">
        <v>6733</v>
      </c>
      <c r="H1781" s="279"/>
      <c r="I1781" s="279"/>
      <c r="J1781" s="279"/>
      <c r="K1781" s="294">
        <v>1</v>
      </c>
      <c r="L1781" s="258"/>
      <c r="M1781" s="88"/>
      <c r="N1781" s="45" t="s">
        <v>6764</v>
      </c>
    </row>
    <row r="1782" spans="1:14" ht="63.75" x14ac:dyDescent="0.25">
      <c r="A1782" s="78" t="s">
        <v>6739</v>
      </c>
      <c r="B1782" s="279" t="s">
        <v>6736</v>
      </c>
      <c r="C1782" s="279"/>
      <c r="D1782" s="137" t="s">
        <v>7879</v>
      </c>
      <c r="E1782" s="142">
        <v>347185.81</v>
      </c>
      <c r="F1782" s="142"/>
      <c r="G1782" s="279" t="s">
        <v>6733</v>
      </c>
      <c r="H1782" s="279"/>
      <c r="I1782" s="279"/>
      <c r="J1782" s="279"/>
      <c r="K1782" s="294">
        <v>1</v>
      </c>
      <c r="L1782" s="258"/>
      <c r="M1782" s="88"/>
      <c r="N1782" s="45" t="s">
        <v>6764</v>
      </c>
    </row>
    <row r="1783" spans="1:14" ht="63.75" x14ac:dyDescent="0.25">
      <c r="A1783" s="78" t="s">
        <v>6741</v>
      </c>
      <c r="B1783" s="54" t="s">
        <v>6740</v>
      </c>
      <c r="C1783" s="54"/>
      <c r="D1783" s="137" t="s">
        <v>7879</v>
      </c>
      <c r="E1783" s="142">
        <v>165900</v>
      </c>
      <c r="F1783" s="142"/>
      <c r="G1783" s="279" t="s">
        <v>6733</v>
      </c>
      <c r="H1783" s="279"/>
      <c r="I1783" s="279"/>
      <c r="J1783" s="279"/>
      <c r="K1783" s="294">
        <v>1</v>
      </c>
      <c r="L1783" s="258"/>
      <c r="M1783" s="88"/>
      <c r="N1783" s="45" t="s">
        <v>6764</v>
      </c>
    </row>
    <row r="1784" spans="1:14" ht="63.75" x14ac:dyDescent="0.25">
      <c r="A1784" s="258"/>
      <c r="B1784" s="54" t="s">
        <v>6742</v>
      </c>
      <c r="C1784" s="54"/>
      <c r="D1784" s="137" t="s">
        <v>7879</v>
      </c>
      <c r="E1784" s="142">
        <v>8000</v>
      </c>
      <c r="F1784" s="142"/>
      <c r="G1784" s="279" t="s">
        <v>6733</v>
      </c>
      <c r="H1784" s="279"/>
      <c r="I1784" s="279"/>
      <c r="J1784" s="279"/>
      <c r="K1784" s="294"/>
      <c r="L1784" s="258"/>
      <c r="M1784" s="88"/>
      <c r="N1784" s="45" t="s">
        <v>6764</v>
      </c>
    </row>
    <row r="1785" spans="1:14" ht="63.75" x14ac:dyDescent="0.25">
      <c r="A1785" s="257" t="s">
        <v>7006</v>
      </c>
      <c r="B1785" s="312" t="s">
        <v>6994</v>
      </c>
      <c r="C1785" s="54"/>
      <c r="D1785" s="137" t="s">
        <v>7879</v>
      </c>
      <c r="E1785" s="313">
        <v>75500</v>
      </c>
      <c r="F1785" s="142"/>
      <c r="G1785" s="208" t="s">
        <v>7001</v>
      </c>
      <c r="H1785" s="279"/>
      <c r="I1785" s="279"/>
      <c r="J1785" s="279"/>
      <c r="K1785" s="294"/>
      <c r="L1785" s="258"/>
      <c r="M1785" s="88"/>
      <c r="N1785" s="45" t="s">
        <v>6764</v>
      </c>
    </row>
    <row r="1786" spans="1:14" ht="63.75" x14ac:dyDescent="0.25">
      <c r="A1786" s="256" t="s">
        <v>7007</v>
      </c>
      <c r="B1786" s="312" t="s">
        <v>6995</v>
      </c>
      <c r="C1786" s="54"/>
      <c r="D1786" s="137" t="s">
        <v>7879</v>
      </c>
      <c r="E1786" s="313">
        <v>132500</v>
      </c>
      <c r="F1786" s="142"/>
      <c r="G1786" s="208" t="s">
        <v>7001</v>
      </c>
      <c r="H1786" s="279"/>
      <c r="I1786" s="279"/>
      <c r="J1786" s="279"/>
      <c r="K1786" s="294"/>
      <c r="L1786" s="295" t="s">
        <v>6729</v>
      </c>
      <c r="M1786" s="88"/>
      <c r="N1786" s="45" t="s">
        <v>6764</v>
      </c>
    </row>
    <row r="1787" spans="1:14" ht="63.75" x14ac:dyDescent="0.25">
      <c r="A1787" s="257" t="s">
        <v>7008</v>
      </c>
      <c r="B1787" s="312" t="s">
        <v>6996</v>
      </c>
      <c r="C1787" s="54"/>
      <c r="D1787" s="137" t="s">
        <v>7879</v>
      </c>
      <c r="E1787" s="313">
        <v>208400</v>
      </c>
      <c r="F1787" s="142"/>
      <c r="G1787" s="208" t="s">
        <v>7002</v>
      </c>
      <c r="H1787" s="279"/>
      <c r="I1787" s="279"/>
      <c r="J1787" s="279"/>
      <c r="K1787" s="294"/>
      <c r="L1787" s="295" t="s">
        <v>6729</v>
      </c>
      <c r="M1787" s="88"/>
      <c r="N1787" s="45" t="s">
        <v>6764</v>
      </c>
    </row>
    <row r="1788" spans="1:14" ht="76.5" x14ac:dyDescent="0.25">
      <c r="A1788" s="256"/>
      <c r="B1788" s="208" t="s">
        <v>6997</v>
      </c>
      <c r="C1788" s="54"/>
      <c r="D1788" s="137" t="s">
        <v>7879</v>
      </c>
      <c r="E1788" s="313">
        <v>2555500</v>
      </c>
      <c r="F1788" s="142"/>
      <c r="G1788" s="208" t="s">
        <v>7003</v>
      </c>
      <c r="H1788" s="279"/>
      <c r="I1788" s="279"/>
      <c r="J1788" s="279"/>
      <c r="K1788" s="294"/>
      <c r="L1788" s="295" t="s">
        <v>7005</v>
      </c>
      <c r="M1788" s="88"/>
      <c r="N1788" s="45" t="s">
        <v>6764</v>
      </c>
    </row>
    <row r="1789" spans="1:14" ht="63.75" x14ac:dyDescent="0.2">
      <c r="A1789" s="257" t="s">
        <v>7009</v>
      </c>
      <c r="B1789" s="314" t="s">
        <v>6998</v>
      </c>
      <c r="C1789" s="54"/>
      <c r="D1789" s="137" t="s">
        <v>7879</v>
      </c>
      <c r="E1789" s="313">
        <v>154550</v>
      </c>
      <c r="F1789" s="142"/>
      <c r="G1789" s="208" t="s">
        <v>7004</v>
      </c>
      <c r="H1789" s="279"/>
      <c r="I1789" s="279"/>
      <c r="J1789" s="279"/>
      <c r="K1789" s="294"/>
      <c r="L1789" s="258"/>
      <c r="M1789" s="88"/>
      <c r="N1789" s="45" t="s">
        <v>6764</v>
      </c>
    </row>
    <row r="1790" spans="1:14" ht="63.75" x14ac:dyDescent="0.2">
      <c r="A1790" s="257" t="s">
        <v>7010</v>
      </c>
      <c r="B1790" s="314" t="s">
        <v>6999</v>
      </c>
      <c r="C1790" s="54"/>
      <c r="D1790" s="137" t="s">
        <v>7879</v>
      </c>
      <c r="E1790" s="313">
        <v>77297.89</v>
      </c>
      <c r="F1790" s="142"/>
      <c r="G1790" s="208" t="s">
        <v>7004</v>
      </c>
      <c r="H1790" s="279"/>
      <c r="I1790" s="279"/>
      <c r="J1790" s="279"/>
      <c r="K1790" s="294"/>
      <c r="L1790" s="258"/>
      <c r="M1790" s="88"/>
      <c r="N1790" s="45" t="s">
        <v>6764</v>
      </c>
    </row>
    <row r="1791" spans="1:14" ht="63.75" x14ac:dyDescent="0.2">
      <c r="A1791" s="257" t="s">
        <v>7011</v>
      </c>
      <c r="B1791" s="314" t="s">
        <v>7000</v>
      </c>
      <c r="C1791" s="54"/>
      <c r="D1791" s="137" t="s">
        <v>7879</v>
      </c>
      <c r="E1791" s="313">
        <v>200000</v>
      </c>
      <c r="F1791" s="142"/>
      <c r="G1791" s="208" t="s">
        <v>7004</v>
      </c>
      <c r="H1791" s="279"/>
      <c r="I1791" s="279"/>
      <c r="J1791" s="279"/>
      <c r="K1791" s="294"/>
      <c r="L1791" s="258"/>
      <c r="M1791" s="88"/>
      <c r="N1791" s="45" t="s">
        <v>6764</v>
      </c>
    </row>
    <row r="1792" spans="1:14" ht="63.75" x14ac:dyDescent="0.25">
      <c r="A1792" s="76" t="s">
        <v>6757</v>
      </c>
      <c r="B1792" s="54" t="s">
        <v>6758</v>
      </c>
      <c r="C1792" s="54"/>
      <c r="D1792" s="137" t="s">
        <v>7879</v>
      </c>
      <c r="E1792" s="152">
        <v>40330</v>
      </c>
      <c r="F1792" s="152"/>
      <c r="G1792" s="279" t="s">
        <v>6756</v>
      </c>
      <c r="H1792" s="279"/>
      <c r="I1792" s="279"/>
      <c r="J1792" s="279"/>
      <c r="K1792" s="294"/>
      <c r="L1792" s="258"/>
      <c r="M1792" s="88"/>
      <c r="N1792" s="258" t="s">
        <v>6993</v>
      </c>
    </row>
    <row r="1793" spans="1:14" ht="63.75" x14ac:dyDescent="0.25">
      <c r="A1793" s="76" t="s">
        <v>6759</v>
      </c>
      <c r="B1793" s="54" t="s">
        <v>6758</v>
      </c>
      <c r="C1793" s="54"/>
      <c r="D1793" s="137" t="s">
        <v>7879</v>
      </c>
      <c r="E1793" s="152">
        <v>14395</v>
      </c>
      <c r="F1793" s="152"/>
      <c r="G1793" s="279" t="s">
        <v>6756</v>
      </c>
      <c r="H1793" s="279"/>
      <c r="I1793" s="279"/>
      <c r="J1793" s="279"/>
      <c r="K1793" s="294"/>
      <c r="L1793" s="258"/>
      <c r="M1793" s="88"/>
      <c r="N1793" s="258" t="s">
        <v>6993</v>
      </c>
    </row>
    <row r="1794" spans="1:14" ht="63.75" x14ac:dyDescent="0.25">
      <c r="A1794" s="76"/>
      <c r="B1794" s="54" t="s">
        <v>7109</v>
      </c>
      <c r="C1794" s="54"/>
      <c r="D1794" s="137" t="s">
        <v>7879</v>
      </c>
      <c r="E1794" s="152">
        <v>80000</v>
      </c>
      <c r="F1794" s="152"/>
      <c r="G1794" s="279" t="s">
        <v>7111</v>
      </c>
      <c r="H1794" s="279"/>
      <c r="I1794" s="279"/>
      <c r="J1794" s="279"/>
      <c r="K1794" s="294"/>
      <c r="L1794" s="258"/>
      <c r="M1794" s="88"/>
      <c r="N1794" s="258" t="s">
        <v>7112</v>
      </c>
    </row>
    <row r="1795" spans="1:14" ht="63.75" x14ac:dyDescent="0.25">
      <c r="A1795" s="76"/>
      <c r="B1795" s="54" t="s">
        <v>7110</v>
      </c>
      <c r="C1795" s="54"/>
      <c r="D1795" s="137" t="s">
        <v>7879</v>
      </c>
      <c r="E1795" s="152">
        <v>100000</v>
      </c>
      <c r="F1795" s="152"/>
      <c r="G1795" s="279" t="s">
        <v>7111</v>
      </c>
      <c r="H1795" s="279"/>
      <c r="I1795" s="279"/>
      <c r="J1795" s="279"/>
      <c r="K1795" s="294"/>
      <c r="L1795" s="258"/>
      <c r="M1795" s="88"/>
      <c r="N1795" s="258" t="s">
        <v>7112</v>
      </c>
    </row>
    <row r="1796" spans="1:14" ht="63.75" x14ac:dyDescent="0.25">
      <c r="A1796" s="256" t="s">
        <v>7251</v>
      </c>
      <c r="B1796" s="208" t="s">
        <v>7238</v>
      </c>
      <c r="C1796" s="54"/>
      <c r="D1796" s="137" t="s">
        <v>7879</v>
      </c>
      <c r="E1796" s="335">
        <v>15799</v>
      </c>
      <c r="F1796" s="152"/>
      <c r="G1796" s="279" t="s">
        <v>7249</v>
      </c>
      <c r="H1796" s="279"/>
      <c r="I1796" s="279"/>
      <c r="J1796" s="279"/>
      <c r="K1796" s="294"/>
      <c r="L1796" s="258"/>
      <c r="M1796" s="88"/>
      <c r="N1796" s="45" t="s">
        <v>7250</v>
      </c>
    </row>
    <row r="1797" spans="1:14" ht="63.75" x14ac:dyDescent="0.25">
      <c r="A1797" s="257" t="s">
        <v>7252</v>
      </c>
      <c r="B1797" s="208" t="s">
        <v>7239</v>
      </c>
      <c r="C1797" s="54"/>
      <c r="D1797" s="137" t="s">
        <v>7879</v>
      </c>
      <c r="E1797" s="335">
        <v>100000</v>
      </c>
      <c r="F1797" s="152"/>
      <c r="G1797" s="279" t="s">
        <v>7249</v>
      </c>
      <c r="H1797" s="279"/>
      <c r="I1797" s="279"/>
      <c r="J1797" s="279"/>
      <c r="K1797" s="294"/>
      <c r="L1797" s="258"/>
      <c r="M1797" s="88"/>
      <c r="N1797" s="45" t="s">
        <v>7250</v>
      </c>
    </row>
    <row r="1798" spans="1:14" ht="76.5" x14ac:dyDescent="0.25">
      <c r="A1798" s="256" t="s">
        <v>7253</v>
      </c>
      <c r="B1798" s="208" t="s">
        <v>7240</v>
      </c>
      <c r="C1798" s="54"/>
      <c r="D1798" s="137" t="s">
        <v>7879</v>
      </c>
      <c r="E1798" s="295" t="s">
        <v>7245</v>
      </c>
      <c r="F1798" s="152"/>
      <c r="G1798" s="279" t="s">
        <v>7249</v>
      </c>
      <c r="H1798" s="279"/>
      <c r="I1798" s="279"/>
      <c r="J1798" s="279"/>
      <c r="K1798" s="294"/>
      <c r="L1798" s="258"/>
      <c r="M1798" s="88"/>
      <c r="N1798" s="45" t="s">
        <v>7250</v>
      </c>
    </row>
    <row r="1799" spans="1:14" ht="63.75" x14ac:dyDescent="0.25">
      <c r="A1799" s="257" t="s">
        <v>7254</v>
      </c>
      <c r="B1799" s="208" t="s">
        <v>7241</v>
      </c>
      <c r="C1799" s="54"/>
      <c r="D1799" s="137" t="s">
        <v>7879</v>
      </c>
      <c r="E1799" s="295" t="s">
        <v>7246</v>
      </c>
      <c r="F1799" s="152"/>
      <c r="G1799" s="279" t="s">
        <v>7249</v>
      </c>
      <c r="H1799" s="279"/>
      <c r="I1799" s="279"/>
      <c r="J1799" s="279"/>
      <c r="K1799" s="294"/>
      <c r="L1799" s="258"/>
      <c r="M1799" s="88"/>
      <c r="N1799" s="45" t="s">
        <v>7250</v>
      </c>
    </row>
    <row r="1800" spans="1:14" ht="63.75" x14ac:dyDescent="0.25">
      <c r="A1800" s="257" t="s">
        <v>7255</v>
      </c>
      <c r="B1800" s="208" t="s">
        <v>7242</v>
      </c>
      <c r="C1800" s="54"/>
      <c r="D1800" s="137" t="s">
        <v>7879</v>
      </c>
      <c r="E1800" s="295" t="s">
        <v>7246</v>
      </c>
      <c r="F1800" s="152"/>
      <c r="G1800" s="279" t="s">
        <v>7249</v>
      </c>
      <c r="H1800" s="279"/>
      <c r="I1800" s="279"/>
      <c r="J1800" s="279"/>
      <c r="K1800" s="294"/>
      <c r="L1800" s="258"/>
      <c r="M1800" s="88"/>
      <c r="N1800" s="45" t="s">
        <v>7250</v>
      </c>
    </row>
    <row r="1801" spans="1:14" ht="63.75" x14ac:dyDescent="0.25">
      <c r="A1801" s="257" t="s">
        <v>7255</v>
      </c>
      <c r="B1801" s="208" t="s">
        <v>7243</v>
      </c>
      <c r="C1801" s="54"/>
      <c r="D1801" s="137" t="s">
        <v>7879</v>
      </c>
      <c r="E1801" s="295" t="s">
        <v>7247</v>
      </c>
      <c r="F1801" s="152"/>
      <c r="G1801" s="279" t="s">
        <v>7249</v>
      </c>
      <c r="H1801" s="279"/>
      <c r="I1801" s="279"/>
      <c r="J1801" s="279"/>
      <c r="K1801" s="294"/>
      <c r="L1801" s="258"/>
      <c r="M1801" s="88"/>
      <c r="N1801" s="45" t="s">
        <v>7250</v>
      </c>
    </row>
    <row r="1802" spans="1:14" ht="63.75" x14ac:dyDescent="0.25">
      <c r="A1802" s="257" t="s">
        <v>7256</v>
      </c>
      <c r="B1802" s="208" t="s">
        <v>7244</v>
      </c>
      <c r="C1802" s="54"/>
      <c r="D1802" s="137" t="s">
        <v>7879</v>
      </c>
      <c r="E1802" s="295" t="s">
        <v>7248</v>
      </c>
      <c r="F1802" s="152"/>
      <c r="G1802" s="279" t="s">
        <v>7249</v>
      </c>
      <c r="H1802" s="279"/>
      <c r="I1802" s="279"/>
      <c r="J1802" s="279"/>
      <c r="K1802" s="294"/>
      <c r="L1802" s="258"/>
      <c r="M1802" s="88"/>
      <c r="N1802" s="45" t="s">
        <v>7250</v>
      </c>
    </row>
    <row r="1803" spans="1:14" ht="89.25" x14ac:dyDescent="0.2">
      <c r="A1803" s="76"/>
      <c r="B1803" s="45" t="s">
        <v>7477</v>
      </c>
      <c r="C1803" s="54"/>
      <c r="D1803" s="137" t="s">
        <v>7879</v>
      </c>
      <c r="E1803" s="315">
        <v>11802160.439999999</v>
      </c>
      <c r="F1803" s="152"/>
      <c r="G1803" s="279" t="s">
        <v>7478</v>
      </c>
      <c r="H1803" s="279"/>
      <c r="I1803" s="279"/>
      <c r="J1803" s="279"/>
      <c r="K1803" s="294"/>
      <c r="L1803" s="294" t="s">
        <v>7479</v>
      </c>
      <c r="M1803" s="231" t="s">
        <v>7480</v>
      </c>
      <c r="N1803" s="258" t="s">
        <v>7481</v>
      </c>
    </row>
    <row r="1804" spans="1:14" ht="63.75" x14ac:dyDescent="0.25">
      <c r="A1804" s="336" t="s">
        <v>7486</v>
      </c>
      <c r="B1804" s="334" t="s">
        <v>7482</v>
      </c>
      <c r="C1804" s="54"/>
      <c r="D1804" s="137" t="s">
        <v>7879</v>
      </c>
      <c r="E1804" s="292">
        <v>213123.49</v>
      </c>
      <c r="F1804" s="152"/>
      <c r="G1804" s="279" t="s">
        <v>7492</v>
      </c>
      <c r="H1804" s="279"/>
      <c r="I1804" s="279"/>
      <c r="J1804" s="279"/>
      <c r="K1804" s="294">
        <v>1</v>
      </c>
      <c r="L1804" s="191" t="s">
        <v>7493</v>
      </c>
      <c r="M1804" s="88"/>
      <c r="N1804" s="258"/>
    </row>
    <row r="1805" spans="1:14" ht="63.75" x14ac:dyDescent="0.25">
      <c r="A1805" s="161" t="s">
        <v>7487</v>
      </c>
      <c r="B1805" s="334" t="s">
        <v>7483</v>
      </c>
      <c r="C1805" s="54"/>
      <c r="D1805" s="137" t="s">
        <v>7879</v>
      </c>
      <c r="E1805" s="292">
        <v>214536.58</v>
      </c>
      <c r="F1805" s="152"/>
      <c r="G1805" s="279" t="s">
        <v>7492</v>
      </c>
      <c r="H1805" s="279"/>
      <c r="I1805" s="279"/>
      <c r="J1805" s="279"/>
      <c r="K1805" s="294">
        <v>1</v>
      </c>
      <c r="L1805" s="191" t="s">
        <v>7494</v>
      </c>
      <c r="M1805" s="88"/>
      <c r="N1805" s="258"/>
    </row>
    <row r="1806" spans="1:14" ht="63.75" x14ac:dyDescent="0.25">
      <c r="A1806" s="161" t="s">
        <v>7488</v>
      </c>
      <c r="B1806" s="334" t="s">
        <v>7484</v>
      </c>
      <c r="C1806" s="54"/>
      <c r="D1806" s="137" t="s">
        <v>7879</v>
      </c>
      <c r="E1806" s="292">
        <v>103233.93</v>
      </c>
      <c r="F1806" s="152"/>
      <c r="G1806" s="279" t="s">
        <v>7492</v>
      </c>
      <c r="H1806" s="279"/>
      <c r="I1806" s="279"/>
      <c r="J1806" s="279"/>
      <c r="K1806" s="294">
        <v>1</v>
      </c>
      <c r="L1806" s="191" t="s">
        <v>7495</v>
      </c>
      <c r="M1806" s="88"/>
      <c r="N1806" s="258"/>
    </row>
    <row r="1807" spans="1:14" ht="63.75" x14ac:dyDescent="0.25">
      <c r="A1807" s="161" t="s">
        <v>7489</v>
      </c>
      <c r="B1807" s="334" t="s">
        <v>7485</v>
      </c>
      <c r="C1807" s="54"/>
      <c r="D1807" s="137" t="s">
        <v>7879</v>
      </c>
      <c r="E1807" s="292">
        <v>16000</v>
      </c>
      <c r="F1807" s="152"/>
      <c r="G1807" s="279" t="s">
        <v>7492</v>
      </c>
      <c r="H1807" s="279"/>
      <c r="I1807" s="279"/>
      <c r="J1807" s="279"/>
      <c r="K1807" s="294">
        <v>1</v>
      </c>
      <c r="L1807" s="258"/>
      <c r="M1807" s="88"/>
      <c r="N1807" s="258"/>
    </row>
    <row r="1808" spans="1:14" ht="63.75" x14ac:dyDescent="0.25">
      <c r="A1808" s="161" t="s">
        <v>7490</v>
      </c>
      <c r="B1808" s="334" t="s">
        <v>7485</v>
      </c>
      <c r="C1808" s="54"/>
      <c r="D1808" s="137" t="s">
        <v>7879</v>
      </c>
      <c r="E1808" s="292">
        <v>16000</v>
      </c>
      <c r="F1808" s="152"/>
      <c r="G1808" s="279" t="s">
        <v>7492</v>
      </c>
      <c r="H1808" s="279"/>
      <c r="I1808" s="279"/>
      <c r="J1808" s="279"/>
      <c r="K1808" s="294">
        <v>1</v>
      </c>
      <c r="L1808" s="258"/>
      <c r="M1808" s="88"/>
      <c r="N1808" s="258"/>
    </row>
    <row r="1809" spans="1:14" ht="63.75" x14ac:dyDescent="0.25">
      <c r="A1809" s="161" t="s">
        <v>7491</v>
      </c>
      <c r="B1809" s="334" t="s">
        <v>7485</v>
      </c>
      <c r="C1809" s="54"/>
      <c r="D1809" s="137" t="s">
        <v>7879</v>
      </c>
      <c r="E1809" s="292">
        <v>16000</v>
      </c>
      <c r="F1809" s="152"/>
      <c r="G1809" s="279" t="s">
        <v>7492</v>
      </c>
      <c r="H1809" s="279"/>
      <c r="I1809" s="279"/>
      <c r="J1809" s="279"/>
      <c r="K1809" s="294">
        <v>1</v>
      </c>
      <c r="L1809" s="258"/>
      <c r="M1809" s="88"/>
      <c r="N1809" s="258"/>
    </row>
    <row r="1810" spans="1:14" ht="63.75" x14ac:dyDescent="0.25">
      <c r="A1810" s="257" t="s">
        <v>7010</v>
      </c>
      <c r="B1810" s="337" t="s">
        <v>7608</v>
      </c>
      <c r="C1810" s="54"/>
      <c r="D1810" s="137" t="s">
        <v>7879</v>
      </c>
      <c r="E1810" s="338">
        <v>79192.259999999995</v>
      </c>
      <c r="F1810" s="263" t="s">
        <v>7614</v>
      </c>
      <c r="G1810" s="279" t="s">
        <v>7613</v>
      </c>
      <c r="H1810" s="279"/>
      <c r="I1810" s="279"/>
      <c r="J1810" s="279"/>
      <c r="K1810" s="10">
        <v>1</v>
      </c>
      <c r="L1810" s="10" t="s">
        <v>7615</v>
      </c>
      <c r="M1810" s="88"/>
      <c r="N1810" s="258" t="s">
        <v>7250</v>
      </c>
    </row>
    <row r="1811" spans="1:14" ht="63.75" x14ac:dyDescent="0.25">
      <c r="A1811" s="257" t="s">
        <v>7011</v>
      </c>
      <c r="B1811" s="337" t="s">
        <v>7609</v>
      </c>
      <c r="C1811" s="54"/>
      <c r="D1811" s="137" t="s">
        <v>7879</v>
      </c>
      <c r="E1811" s="338">
        <v>99000</v>
      </c>
      <c r="F1811" s="263" t="s">
        <v>7614</v>
      </c>
      <c r="G1811" s="279" t="s">
        <v>7613</v>
      </c>
      <c r="H1811" s="279"/>
      <c r="I1811" s="279"/>
      <c r="J1811" s="279"/>
      <c r="K1811" s="10">
        <v>1</v>
      </c>
      <c r="L1811" s="10" t="s">
        <v>7616</v>
      </c>
      <c r="M1811" s="88"/>
      <c r="N1811" s="258" t="s">
        <v>7250</v>
      </c>
    </row>
    <row r="1812" spans="1:14" ht="63.75" x14ac:dyDescent="0.25">
      <c r="A1812" s="257" t="s">
        <v>7009</v>
      </c>
      <c r="B1812" s="337" t="s">
        <v>7610</v>
      </c>
      <c r="C1812" s="54"/>
      <c r="D1812" s="137" t="s">
        <v>7879</v>
      </c>
      <c r="E1812" s="338">
        <v>429241.52</v>
      </c>
      <c r="F1812" s="263" t="s">
        <v>7614</v>
      </c>
      <c r="G1812" s="279" t="s">
        <v>7613</v>
      </c>
      <c r="H1812" s="279"/>
      <c r="I1812" s="279"/>
      <c r="J1812" s="279"/>
      <c r="K1812" s="10">
        <v>1</v>
      </c>
      <c r="L1812" s="10" t="s">
        <v>7617</v>
      </c>
      <c r="M1812" s="88"/>
      <c r="N1812" s="258" t="s">
        <v>7250</v>
      </c>
    </row>
    <row r="1813" spans="1:14" ht="63.75" x14ac:dyDescent="0.25">
      <c r="A1813" s="256" t="s">
        <v>7606</v>
      </c>
      <c r="B1813" s="337" t="s">
        <v>7611</v>
      </c>
      <c r="C1813" s="54"/>
      <c r="D1813" s="137" t="s">
        <v>7879</v>
      </c>
      <c r="E1813" s="338">
        <v>624000</v>
      </c>
      <c r="F1813" s="263" t="s">
        <v>7614</v>
      </c>
      <c r="G1813" s="279" t="s">
        <v>7613</v>
      </c>
      <c r="H1813" s="279"/>
      <c r="I1813" s="279"/>
      <c r="J1813" s="279"/>
      <c r="K1813" s="10">
        <v>12</v>
      </c>
      <c r="L1813" s="258"/>
      <c r="M1813" s="88"/>
      <c r="N1813" s="258" t="s">
        <v>7250</v>
      </c>
    </row>
    <row r="1814" spans="1:14" ht="63.75" x14ac:dyDescent="0.25">
      <c r="A1814" s="257" t="s">
        <v>7607</v>
      </c>
      <c r="B1814" s="337" t="s">
        <v>7612</v>
      </c>
      <c r="C1814" s="54"/>
      <c r="D1814" s="137" t="s">
        <v>7879</v>
      </c>
      <c r="E1814" s="338">
        <v>738000</v>
      </c>
      <c r="F1814" s="263" t="s">
        <v>7614</v>
      </c>
      <c r="G1814" s="279" t="s">
        <v>7613</v>
      </c>
      <c r="H1814" s="279"/>
      <c r="I1814" s="279"/>
      <c r="J1814" s="279"/>
      <c r="K1814" s="10">
        <v>1</v>
      </c>
      <c r="L1814" s="258"/>
      <c r="M1814" s="88"/>
      <c r="N1814" s="258" t="s">
        <v>7250</v>
      </c>
    </row>
    <row r="1815" spans="1:14" ht="63.75" x14ac:dyDescent="0.25">
      <c r="A1815" s="76"/>
      <c r="B1815" s="279" t="s">
        <v>7619</v>
      </c>
      <c r="C1815" s="54"/>
      <c r="D1815" s="137" t="s">
        <v>7879</v>
      </c>
      <c r="E1815" s="152">
        <v>2736250</v>
      </c>
      <c r="F1815" s="152"/>
      <c r="G1815" s="279" t="s">
        <v>7620</v>
      </c>
      <c r="H1815" s="279"/>
      <c r="I1815" s="279"/>
      <c r="J1815" s="279"/>
      <c r="K1815" s="294"/>
      <c r="L1815" s="258" t="s">
        <v>7621</v>
      </c>
      <c r="M1815" s="88"/>
      <c r="N1815" s="258"/>
    </row>
    <row r="1816" spans="1:14" ht="63.75" x14ac:dyDescent="0.25">
      <c r="A1816" s="76"/>
      <c r="B1816" s="208" t="s">
        <v>7622</v>
      </c>
      <c r="C1816" s="54"/>
      <c r="D1816" s="137" t="s">
        <v>7879</v>
      </c>
      <c r="E1816" s="339">
        <v>3900</v>
      </c>
      <c r="F1816" s="152"/>
      <c r="G1816" s="279" t="s">
        <v>7623</v>
      </c>
      <c r="H1816" s="279"/>
      <c r="I1816" s="279"/>
      <c r="J1816" s="279"/>
      <c r="K1816" s="294"/>
      <c r="L1816" s="295" t="s">
        <v>7624</v>
      </c>
      <c r="M1816" s="88"/>
      <c r="N1816" s="258"/>
    </row>
    <row r="1817" spans="1:14" ht="63.75" x14ac:dyDescent="0.2">
      <c r="A1817" s="76"/>
      <c r="B1817" s="45" t="s">
        <v>7625</v>
      </c>
      <c r="C1817" s="54"/>
      <c r="D1817" s="137" t="s">
        <v>7879</v>
      </c>
      <c r="E1817" s="258" t="s">
        <v>7628</v>
      </c>
      <c r="F1817" s="152"/>
      <c r="G1817" s="45" t="s">
        <v>7629</v>
      </c>
      <c r="H1817" s="279"/>
      <c r="I1817" s="279"/>
      <c r="J1817" s="279"/>
      <c r="K1817" s="258">
        <v>1</v>
      </c>
      <c r="L1817" s="231" t="s">
        <v>7630</v>
      </c>
      <c r="M1817" s="294" t="s">
        <v>7632</v>
      </c>
      <c r="N1817" s="258"/>
    </row>
    <row r="1818" spans="1:14" ht="63.75" x14ac:dyDescent="0.2">
      <c r="A1818" s="76"/>
      <c r="B1818" s="45" t="s">
        <v>7626</v>
      </c>
      <c r="C1818" s="54"/>
      <c r="D1818" s="137" t="s">
        <v>7879</v>
      </c>
      <c r="E1818" s="258" t="s">
        <v>7628</v>
      </c>
      <c r="F1818" s="152"/>
      <c r="G1818" s="45" t="s">
        <v>7629</v>
      </c>
      <c r="H1818" s="279"/>
      <c r="I1818" s="279"/>
      <c r="J1818" s="279"/>
      <c r="K1818" s="258">
        <v>1</v>
      </c>
      <c r="L1818" s="231" t="s">
        <v>7631</v>
      </c>
      <c r="M1818" s="294" t="s">
        <v>7632</v>
      </c>
      <c r="N1818" s="258" t="s">
        <v>7481</v>
      </c>
    </row>
    <row r="1819" spans="1:14" ht="76.5" x14ac:dyDescent="0.2">
      <c r="A1819" s="76"/>
      <c r="B1819" s="45" t="s">
        <v>7627</v>
      </c>
      <c r="C1819" s="54"/>
      <c r="D1819" s="137" t="s">
        <v>7879</v>
      </c>
      <c r="E1819" s="51">
        <v>357630</v>
      </c>
      <c r="F1819" s="152"/>
      <c r="G1819" s="45" t="s">
        <v>7629</v>
      </c>
      <c r="H1819" s="279"/>
      <c r="I1819" s="279"/>
      <c r="J1819" s="279"/>
      <c r="K1819" s="258">
        <v>1</v>
      </c>
      <c r="L1819" s="230" t="s">
        <v>1449</v>
      </c>
      <c r="M1819" s="294" t="s">
        <v>7633</v>
      </c>
      <c r="N1819" s="258" t="s">
        <v>7481</v>
      </c>
    </row>
    <row r="1820" spans="1:14" ht="63.75" x14ac:dyDescent="0.25">
      <c r="A1820" s="76"/>
      <c r="B1820" s="45" t="s">
        <v>7634</v>
      </c>
      <c r="C1820" s="54"/>
      <c r="D1820" s="137" t="s">
        <v>7879</v>
      </c>
      <c r="E1820" s="258" t="s">
        <v>7643</v>
      </c>
      <c r="F1820" s="152"/>
      <c r="G1820" s="45" t="s">
        <v>7652</v>
      </c>
      <c r="H1820" s="279"/>
      <c r="I1820" s="279"/>
      <c r="J1820" s="279"/>
      <c r="K1820" s="258">
        <v>1</v>
      </c>
      <c r="L1820" s="45" t="s">
        <v>7653</v>
      </c>
      <c r="M1820" s="294" t="s">
        <v>7662</v>
      </c>
      <c r="N1820" s="258" t="s">
        <v>7481</v>
      </c>
    </row>
    <row r="1821" spans="1:14" ht="63.75" x14ac:dyDescent="0.25">
      <c r="A1821" s="76"/>
      <c r="B1821" s="45" t="s">
        <v>7635</v>
      </c>
      <c r="C1821" s="54"/>
      <c r="D1821" s="137" t="s">
        <v>7879</v>
      </c>
      <c r="E1821" s="258" t="s">
        <v>7644</v>
      </c>
      <c r="F1821" s="152"/>
      <c r="G1821" s="45" t="s">
        <v>7652</v>
      </c>
      <c r="H1821" s="279"/>
      <c r="I1821" s="279"/>
      <c r="J1821" s="279"/>
      <c r="K1821" s="258">
        <v>1</v>
      </c>
      <c r="L1821" s="45" t="s">
        <v>7654</v>
      </c>
      <c r="M1821" s="294" t="s">
        <v>7662</v>
      </c>
      <c r="N1821" s="258" t="s">
        <v>7481</v>
      </c>
    </row>
    <row r="1822" spans="1:14" ht="63.75" x14ac:dyDescent="0.25">
      <c r="A1822" s="76"/>
      <c r="B1822" s="45" t="s">
        <v>7636</v>
      </c>
      <c r="C1822" s="54"/>
      <c r="D1822" s="137" t="s">
        <v>7879</v>
      </c>
      <c r="E1822" s="258" t="s">
        <v>7645</v>
      </c>
      <c r="F1822" s="152"/>
      <c r="G1822" s="45" t="s">
        <v>7652</v>
      </c>
      <c r="H1822" s="279"/>
      <c r="I1822" s="279"/>
      <c r="J1822" s="279"/>
      <c r="K1822" s="258">
        <v>1</v>
      </c>
      <c r="L1822" s="45" t="s">
        <v>7655</v>
      </c>
      <c r="M1822" s="294" t="s">
        <v>7662</v>
      </c>
      <c r="N1822" s="258" t="s">
        <v>7481</v>
      </c>
    </row>
    <row r="1823" spans="1:14" ht="63.75" x14ac:dyDescent="0.25">
      <c r="A1823" s="76"/>
      <c r="B1823" s="45" t="s">
        <v>7637</v>
      </c>
      <c r="C1823" s="54"/>
      <c r="D1823" s="137" t="s">
        <v>7879</v>
      </c>
      <c r="E1823" s="258" t="s">
        <v>7646</v>
      </c>
      <c r="F1823" s="152"/>
      <c r="G1823" s="45" t="s">
        <v>7652</v>
      </c>
      <c r="H1823" s="279"/>
      <c r="I1823" s="279"/>
      <c r="J1823" s="279"/>
      <c r="K1823" s="258">
        <v>1</v>
      </c>
      <c r="L1823" s="45" t="s">
        <v>7656</v>
      </c>
      <c r="M1823" s="294" t="s">
        <v>7662</v>
      </c>
      <c r="N1823" s="258" t="s">
        <v>7481</v>
      </c>
    </row>
    <row r="1824" spans="1:14" ht="63.75" x14ac:dyDescent="0.25">
      <c r="A1824" s="76"/>
      <c r="B1824" s="45" t="s">
        <v>7638</v>
      </c>
      <c r="C1824" s="54"/>
      <c r="D1824" s="137" t="s">
        <v>7879</v>
      </c>
      <c r="E1824" s="258" t="s">
        <v>7647</v>
      </c>
      <c r="F1824" s="152"/>
      <c r="G1824" s="45" t="s">
        <v>7652</v>
      </c>
      <c r="H1824" s="279"/>
      <c r="I1824" s="279"/>
      <c r="J1824" s="279"/>
      <c r="K1824" s="258">
        <v>1</v>
      </c>
      <c r="L1824" s="45" t="s">
        <v>7657</v>
      </c>
      <c r="M1824" s="294" t="s">
        <v>7662</v>
      </c>
      <c r="N1824" s="258" t="s">
        <v>7481</v>
      </c>
    </row>
    <row r="1825" spans="1:14" ht="63.75" x14ac:dyDescent="0.25">
      <c r="A1825" s="76"/>
      <c r="B1825" s="45" t="s">
        <v>7639</v>
      </c>
      <c r="C1825" s="54"/>
      <c r="D1825" s="137" t="s">
        <v>7879</v>
      </c>
      <c r="E1825" s="258" t="s">
        <v>7648</v>
      </c>
      <c r="F1825" s="152"/>
      <c r="G1825" s="45" t="s">
        <v>7652</v>
      </c>
      <c r="H1825" s="279"/>
      <c r="I1825" s="279"/>
      <c r="J1825" s="279"/>
      <c r="K1825" s="258">
        <v>1</v>
      </c>
      <c r="L1825" s="45" t="s">
        <v>7658</v>
      </c>
      <c r="M1825" s="294" t="s">
        <v>7662</v>
      </c>
      <c r="N1825" s="258" t="s">
        <v>7481</v>
      </c>
    </row>
    <row r="1826" spans="1:14" ht="63.75" x14ac:dyDescent="0.25">
      <c r="A1826" s="76"/>
      <c r="B1826" s="45" t="s">
        <v>7640</v>
      </c>
      <c r="C1826" s="54"/>
      <c r="D1826" s="137" t="s">
        <v>7879</v>
      </c>
      <c r="E1826" s="258" t="s">
        <v>7649</v>
      </c>
      <c r="F1826" s="152"/>
      <c r="G1826" s="45" t="s">
        <v>7652</v>
      </c>
      <c r="H1826" s="279"/>
      <c r="I1826" s="279"/>
      <c r="J1826" s="279"/>
      <c r="K1826" s="258">
        <v>1</v>
      </c>
      <c r="L1826" s="45" t="s">
        <v>7659</v>
      </c>
      <c r="M1826" s="294" t="s">
        <v>7662</v>
      </c>
      <c r="N1826" s="258" t="s">
        <v>7481</v>
      </c>
    </row>
    <row r="1827" spans="1:14" ht="63.75" x14ac:dyDescent="0.25">
      <c r="A1827" s="76"/>
      <c r="B1827" s="45" t="s">
        <v>7641</v>
      </c>
      <c r="C1827" s="54"/>
      <c r="D1827" s="137" t="s">
        <v>7879</v>
      </c>
      <c r="E1827" s="258" t="s">
        <v>7650</v>
      </c>
      <c r="F1827" s="152"/>
      <c r="G1827" s="45" t="s">
        <v>7652</v>
      </c>
      <c r="H1827" s="279"/>
      <c r="I1827" s="279"/>
      <c r="J1827" s="279"/>
      <c r="K1827" s="258">
        <v>1</v>
      </c>
      <c r="L1827" s="45" t="s">
        <v>7660</v>
      </c>
      <c r="M1827" s="294" t="s">
        <v>7662</v>
      </c>
      <c r="N1827" s="258" t="s">
        <v>7481</v>
      </c>
    </row>
    <row r="1828" spans="1:14" ht="63.75" x14ac:dyDescent="0.25">
      <c r="A1828" s="76"/>
      <c r="B1828" s="45" t="s">
        <v>7642</v>
      </c>
      <c r="C1828" s="54"/>
      <c r="D1828" s="137" t="s">
        <v>7879</v>
      </c>
      <c r="E1828" s="258" t="s">
        <v>7651</v>
      </c>
      <c r="F1828" s="152"/>
      <c r="G1828" s="45" t="s">
        <v>7652</v>
      </c>
      <c r="H1828" s="279"/>
      <c r="I1828" s="279"/>
      <c r="J1828" s="279"/>
      <c r="K1828" s="258">
        <v>1</v>
      </c>
      <c r="L1828" s="45" t="s">
        <v>7661</v>
      </c>
      <c r="M1828" s="294" t="s">
        <v>7662</v>
      </c>
      <c r="N1828" s="258" t="s">
        <v>7481</v>
      </c>
    </row>
    <row r="1829" spans="1:14" ht="63.75" x14ac:dyDescent="0.25">
      <c r="A1829" s="76"/>
      <c r="B1829" s="45" t="s">
        <v>7663</v>
      </c>
      <c r="C1829" s="54"/>
      <c r="D1829" s="137" t="s">
        <v>7879</v>
      </c>
      <c r="E1829" s="258" t="s">
        <v>7666</v>
      </c>
      <c r="F1829" s="152"/>
      <c r="G1829" s="45" t="s">
        <v>7670</v>
      </c>
      <c r="H1829" s="279"/>
      <c r="I1829" s="279"/>
      <c r="J1829" s="279"/>
      <c r="K1829" s="258">
        <v>250</v>
      </c>
      <c r="L1829" s="45"/>
      <c r="M1829" s="294" t="s">
        <v>7671</v>
      </c>
      <c r="N1829" s="258" t="s">
        <v>7481</v>
      </c>
    </row>
    <row r="1830" spans="1:14" ht="63.75" x14ac:dyDescent="0.25">
      <c r="A1830" s="76"/>
      <c r="B1830" s="45" t="s">
        <v>7664</v>
      </c>
      <c r="C1830" s="54"/>
      <c r="D1830" s="137" t="s">
        <v>7879</v>
      </c>
      <c r="E1830" s="51">
        <v>576000</v>
      </c>
      <c r="F1830" s="152"/>
      <c r="G1830" s="45" t="s">
        <v>7670</v>
      </c>
      <c r="H1830" s="279"/>
      <c r="I1830" s="279"/>
      <c r="J1830" s="279"/>
      <c r="K1830" s="258">
        <v>16</v>
      </c>
      <c r="L1830" s="45"/>
      <c r="M1830" s="294" t="s">
        <v>7672</v>
      </c>
      <c r="N1830" s="258" t="s">
        <v>7481</v>
      </c>
    </row>
    <row r="1831" spans="1:14" ht="63.75" x14ac:dyDescent="0.25">
      <c r="A1831" s="76"/>
      <c r="B1831" s="45" t="s">
        <v>7665</v>
      </c>
      <c r="C1831" s="54"/>
      <c r="D1831" s="137" t="s">
        <v>7879</v>
      </c>
      <c r="E1831" s="258" t="s">
        <v>7667</v>
      </c>
      <c r="F1831" s="152"/>
      <c r="G1831" s="45" t="s">
        <v>7670</v>
      </c>
      <c r="H1831" s="279"/>
      <c r="I1831" s="279"/>
      <c r="J1831" s="279"/>
      <c r="K1831" s="258">
        <v>10</v>
      </c>
      <c r="L1831" s="45"/>
      <c r="M1831" s="294" t="s">
        <v>7673</v>
      </c>
      <c r="N1831" s="258" t="s">
        <v>7481</v>
      </c>
    </row>
    <row r="1832" spans="1:14" ht="63.75" x14ac:dyDescent="0.25">
      <c r="A1832" s="76"/>
      <c r="B1832" s="45" t="s">
        <v>7665</v>
      </c>
      <c r="C1832" s="54"/>
      <c r="D1832" s="137" t="s">
        <v>7879</v>
      </c>
      <c r="E1832" s="258" t="s">
        <v>7668</v>
      </c>
      <c r="F1832" s="152"/>
      <c r="G1832" s="45" t="s">
        <v>7670</v>
      </c>
      <c r="H1832" s="279"/>
      <c r="I1832" s="279"/>
      <c r="J1832" s="279"/>
      <c r="K1832" s="258">
        <v>5</v>
      </c>
      <c r="L1832" s="45"/>
      <c r="M1832" s="294" t="s">
        <v>7674</v>
      </c>
      <c r="N1832" s="258" t="s">
        <v>7481</v>
      </c>
    </row>
    <row r="1833" spans="1:14" ht="63.75" x14ac:dyDescent="0.25">
      <c r="A1833" s="76"/>
      <c r="B1833" s="45" t="s">
        <v>7665</v>
      </c>
      <c r="C1833" s="54"/>
      <c r="D1833" s="137" t="s">
        <v>7879</v>
      </c>
      <c r="E1833" s="258" t="s">
        <v>7669</v>
      </c>
      <c r="F1833" s="152"/>
      <c r="G1833" s="45" t="s">
        <v>7670</v>
      </c>
      <c r="H1833" s="279"/>
      <c r="I1833" s="279"/>
      <c r="J1833" s="279"/>
      <c r="K1833" s="258">
        <v>50</v>
      </c>
      <c r="L1833" s="258"/>
      <c r="M1833" s="294" t="s">
        <v>7675</v>
      </c>
      <c r="N1833" s="258" t="s">
        <v>7481</v>
      </c>
    </row>
    <row r="1834" spans="1:14" ht="63.75" x14ac:dyDescent="0.2">
      <c r="A1834" s="76"/>
      <c r="B1834" s="337" t="s">
        <v>7676</v>
      </c>
      <c r="C1834" s="54"/>
      <c r="D1834" s="137" t="s">
        <v>7879</v>
      </c>
      <c r="E1834" s="338">
        <v>282200</v>
      </c>
      <c r="F1834" s="152"/>
      <c r="G1834" s="279" t="s">
        <v>7681</v>
      </c>
      <c r="H1834" s="279"/>
      <c r="I1834" s="279"/>
      <c r="J1834" s="279"/>
      <c r="K1834" s="10">
        <v>1</v>
      </c>
      <c r="L1834" s="340" t="s">
        <v>7686</v>
      </c>
      <c r="M1834" s="208" t="s">
        <v>7688</v>
      </c>
      <c r="N1834" s="258" t="s">
        <v>7250</v>
      </c>
    </row>
    <row r="1835" spans="1:14" ht="63.75" x14ac:dyDescent="0.25">
      <c r="A1835" s="76"/>
      <c r="B1835" s="337" t="s">
        <v>7677</v>
      </c>
      <c r="C1835" s="54"/>
      <c r="D1835" s="137" t="s">
        <v>7879</v>
      </c>
      <c r="E1835" s="10" t="s">
        <v>7682</v>
      </c>
      <c r="F1835" s="152"/>
      <c r="G1835" s="279" t="s">
        <v>7681</v>
      </c>
      <c r="H1835" s="279"/>
      <c r="I1835" s="279"/>
      <c r="J1835" s="279"/>
      <c r="K1835" s="10">
        <v>5</v>
      </c>
      <c r="L1835" s="337" t="s">
        <v>7687</v>
      </c>
      <c r="M1835" s="208" t="s">
        <v>7689</v>
      </c>
      <c r="N1835" s="258" t="s">
        <v>7250</v>
      </c>
    </row>
    <row r="1836" spans="1:14" ht="63.75" x14ac:dyDescent="0.25">
      <c r="A1836" s="76"/>
      <c r="B1836" s="337" t="s">
        <v>7678</v>
      </c>
      <c r="C1836" s="54"/>
      <c r="D1836" s="137" t="s">
        <v>7879</v>
      </c>
      <c r="E1836" s="10" t="s">
        <v>7683</v>
      </c>
      <c r="F1836" s="152"/>
      <c r="G1836" s="279" t="s">
        <v>7681</v>
      </c>
      <c r="H1836" s="279"/>
      <c r="I1836" s="279"/>
      <c r="J1836" s="279"/>
      <c r="K1836" s="10">
        <v>5</v>
      </c>
      <c r="L1836" s="337" t="s">
        <v>7687</v>
      </c>
      <c r="M1836" s="208" t="s">
        <v>7689</v>
      </c>
      <c r="N1836" s="258" t="s">
        <v>7250</v>
      </c>
    </row>
    <row r="1837" spans="1:14" ht="63.75" x14ac:dyDescent="0.25">
      <c r="A1837" s="76"/>
      <c r="B1837" s="337" t="s">
        <v>7679</v>
      </c>
      <c r="C1837" s="54"/>
      <c r="D1837" s="137" t="s">
        <v>7879</v>
      </c>
      <c r="E1837" s="10" t="s">
        <v>7684</v>
      </c>
      <c r="F1837" s="152"/>
      <c r="G1837" s="279" t="s">
        <v>7681</v>
      </c>
      <c r="H1837" s="279"/>
      <c r="I1837" s="279"/>
      <c r="J1837" s="279"/>
      <c r="K1837" s="10">
        <v>5</v>
      </c>
      <c r="L1837" s="337" t="s">
        <v>7687</v>
      </c>
      <c r="M1837" s="208" t="s">
        <v>7689</v>
      </c>
      <c r="N1837" s="258" t="s">
        <v>7250</v>
      </c>
    </row>
    <row r="1838" spans="1:14" ht="63.75" x14ac:dyDescent="0.25">
      <c r="A1838" s="76"/>
      <c r="B1838" s="337" t="s">
        <v>7680</v>
      </c>
      <c r="C1838" s="54"/>
      <c r="D1838" s="137" t="s">
        <v>7879</v>
      </c>
      <c r="E1838" s="10" t="s">
        <v>7685</v>
      </c>
      <c r="F1838" s="152"/>
      <c r="G1838" s="279" t="s">
        <v>7681</v>
      </c>
      <c r="H1838" s="279"/>
      <c r="I1838" s="279"/>
      <c r="J1838" s="279"/>
      <c r="K1838" s="10">
        <v>5</v>
      </c>
      <c r="L1838" s="337" t="s">
        <v>7687</v>
      </c>
      <c r="M1838" s="208" t="s">
        <v>7689</v>
      </c>
      <c r="N1838" s="258" t="s">
        <v>7250</v>
      </c>
    </row>
    <row r="1839" spans="1:14" ht="63.75" x14ac:dyDescent="0.25">
      <c r="A1839" s="76"/>
      <c r="B1839" s="337" t="s">
        <v>7741</v>
      </c>
      <c r="C1839" s="54"/>
      <c r="D1839" s="137" t="s">
        <v>7879</v>
      </c>
      <c r="E1839" s="338">
        <v>9339825.2899999991</v>
      </c>
      <c r="F1839" s="152"/>
      <c r="G1839" s="279" t="s">
        <v>7742</v>
      </c>
      <c r="H1839" s="279"/>
      <c r="I1839" s="279"/>
      <c r="J1839" s="279"/>
      <c r="K1839" s="10"/>
      <c r="L1839" s="337" t="s">
        <v>4860</v>
      </c>
      <c r="M1839" s="208"/>
      <c r="N1839" s="258" t="s">
        <v>7737</v>
      </c>
    </row>
    <row r="1840" spans="1:14" ht="63.75" x14ac:dyDescent="0.25">
      <c r="A1840" s="94" t="s">
        <v>4895</v>
      </c>
      <c r="B1840" s="298" t="s">
        <v>4896</v>
      </c>
      <c r="C1840" s="54"/>
      <c r="D1840" s="137" t="s">
        <v>7879</v>
      </c>
      <c r="E1840" s="213">
        <v>597430</v>
      </c>
      <c r="F1840" s="152"/>
      <c r="G1840" s="326" t="s">
        <v>4897</v>
      </c>
      <c r="H1840" s="279"/>
      <c r="I1840" s="279"/>
      <c r="J1840" s="279"/>
      <c r="K1840" s="298"/>
      <c r="L1840" s="298" t="s">
        <v>1700</v>
      </c>
      <c r="M1840" s="88"/>
      <c r="N1840" s="93" t="s">
        <v>4894</v>
      </c>
    </row>
    <row r="1841" spans="1:14" ht="63.75" x14ac:dyDescent="0.25">
      <c r="A1841" s="94" t="s">
        <v>4898</v>
      </c>
      <c r="B1841" s="298" t="s">
        <v>4899</v>
      </c>
      <c r="C1841" s="54"/>
      <c r="D1841" s="137" t="s">
        <v>7879</v>
      </c>
      <c r="E1841" s="213">
        <v>1714190</v>
      </c>
      <c r="F1841" s="88"/>
      <c r="G1841" s="326" t="s">
        <v>4897</v>
      </c>
      <c r="H1841" s="54"/>
      <c r="I1841" s="54"/>
      <c r="J1841" s="54"/>
      <c r="K1841" s="298"/>
      <c r="L1841" s="298" t="s">
        <v>1700</v>
      </c>
      <c r="M1841" s="88"/>
      <c r="N1841" s="93" t="s">
        <v>4894</v>
      </c>
    </row>
    <row r="1842" spans="1:14" ht="63.75" x14ac:dyDescent="0.25">
      <c r="A1842" s="94" t="s">
        <v>4900</v>
      </c>
      <c r="B1842" s="298" t="s">
        <v>4901</v>
      </c>
      <c r="C1842" s="54"/>
      <c r="D1842" s="137" t="s">
        <v>7879</v>
      </c>
      <c r="E1842" s="213">
        <v>915000</v>
      </c>
      <c r="F1842" s="88"/>
      <c r="G1842" s="326" t="s">
        <v>4897</v>
      </c>
      <c r="H1842" s="54"/>
      <c r="I1842" s="54"/>
      <c r="J1842" s="54"/>
      <c r="K1842" s="298"/>
      <c r="L1842" s="298" t="s">
        <v>1700</v>
      </c>
      <c r="M1842" s="88"/>
      <c r="N1842" s="93" t="s">
        <v>4894</v>
      </c>
    </row>
    <row r="1843" spans="1:14" ht="63.75" x14ac:dyDescent="0.25">
      <c r="A1843" s="94" t="s">
        <v>4902</v>
      </c>
      <c r="B1843" s="298" t="s">
        <v>4903</v>
      </c>
      <c r="C1843" s="54"/>
      <c r="D1843" s="137" t="s">
        <v>7879</v>
      </c>
      <c r="E1843" s="213">
        <v>2704940</v>
      </c>
      <c r="F1843" s="88"/>
      <c r="G1843" s="326" t="s">
        <v>4897</v>
      </c>
      <c r="H1843" s="54"/>
      <c r="I1843" s="54"/>
      <c r="J1843" s="54"/>
      <c r="K1843" s="298"/>
      <c r="L1843" s="298" t="s">
        <v>1700</v>
      </c>
      <c r="M1843" s="88"/>
      <c r="N1843" s="93" t="s">
        <v>4894</v>
      </c>
    </row>
    <row r="1844" spans="1:14" ht="63.75" x14ac:dyDescent="0.25">
      <c r="A1844" s="94" t="s">
        <v>4904</v>
      </c>
      <c r="B1844" s="298" t="s">
        <v>4905</v>
      </c>
      <c r="C1844" s="54"/>
      <c r="D1844" s="137" t="s">
        <v>7879</v>
      </c>
      <c r="E1844" s="213">
        <v>3433152</v>
      </c>
      <c r="F1844" s="88"/>
      <c r="G1844" s="326" t="s">
        <v>4897</v>
      </c>
      <c r="H1844" s="54"/>
      <c r="I1844" s="54"/>
      <c r="J1844" s="54"/>
      <c r="K1844" s="298"/>
      <c r="L1844" s="298" t="s">
        <v>1700</v>
      </c>
      <c r="M1844" s="88"/>
      <c r="N1844" s="93" t="s">
        <v>4894</v>
      </c>
    </row>
    <row r="1845" spans="1:14" ht="63.75" x14ac:dyDescent="0.25">
      <c r="A1845" s="94" t="s">
        <v>4906</v>
      </c>
      <c r="B1845" s="298" t="s">
        <v>4907</v>
      </c>
      <c r="C1845" s="54"/>
      <c r="D1845" s="137" t="s">
        <v>7879</v>
      </c>
      <c r="E1845" s="213">
        <v>5263720</v>
      </c>
      <c r="F1845" s="88"/>
      <c r="G1845" s="326" t="s">
        <v>4897</v>
      </c>
      <c r="H1845" s="54"/>
      <c r="I1845" s="54"/>
      <c r="J1845" s="54"/>
      <c r="K1845" s="298"/>
      <c r="L1845" s="298" t="s">
        <v>1700</v>
      </c>
      <c r="M1845" s="88"/>
      <c r="N1845" s="93" t="s">
        <v>4894</v>
      </c>
    </row>
    <row r="1846" spans="1:14" ht="63.75" x14ac:dyDescent="0.25">
      <c r="A1846" s="94" t="s">
        <v>4908</v>
      </c>
      <c r="B1846" s="298" t="s">
        <v>4909</v>
      </c>
      <c r="C1846" s="54"/>
      <c r="D1846" s="137" t="s">
        <v>7879</v>
      </c>
      <c r="E1846" s="213">
        <v>6736940</v>
      </c>
      <c r="F1846" s="88"/>
      <c r="G1846" s="326" t="s">
        <v>4897</v>
      </c>
      <c r="H1846" s="54"/>
      <c r="I1846" s="54"/>
      <c r="J1846" s="54"/>
      <c r="K1846" s="298"/>
      <c r="L1846" s="298" t="s">
        <v>1700</v>
      </c>
      <c r="M1846" s="88"/>
      <c r="N1846" s="93" t="s">
        <v>4894</v>
      </c>
    </row>
    <row r="1847" spans="1:14" ht="63.75" x14ac:dyDescent="0.25">
      <c r="A1847" s="94" t="s">
        <v>4910</v>
      </c>
      <c r="B1847" s="298" t="s">
        <v>4911</v>
      </c>
      <c r="C1847" s="54"/>
      <c r="D1847" s="137" t="s">
        <v>7879</v>
      </c>
      <c r="E1847" s="213">
        <v>1133050</v>
      </c>
      <c r="F1847" s="88"/>
      <c r="G1847" s="326" t="s">
        <v>4897</v>
      </c>
      <c r="H1847" s="54"/>
      <c r="I1847" s="54"/>
      <c r="J1847" s="54"/>
      <c r="K1847" s="298"/>
      <c r="L1847" s="298" t="s">
        <v>1700</v>
      </c>
      <c r="M1847" s="88"/>
      <c r="N1847" s="93" t="s">
        <v>4894</v>
      </c>
    </row>
    <row r="1848" spans="1:14" ht="63.75" x14ac:dyDescent="0.25">
      <c r="A1848" s="94" t="s">
        <v>4912</v>
      </c>
      <c r="B1848" s="298" t="s">
        <v>4913</v>
      </c>
      <c r="C1848" s="54"/>
      <c r="D1848" s="137" t="s">
        <v>7879</v>
      </c>
      <c r="E1848" s="213">
        <v>2890210</v>
      </c>
      <c r="F1848" s="88"/>
      <c r="G1848" s="326" t="s">
        <v>4897</v>
      </c>
      <c r="H1848" s="54"/>
      <c r="I1848" s="54"/>
      <c r="J1848" s="54"/>
      <c r="K1848" s="298"/>
      <c r="L1848" s="298" t="s">
        <v>1700</v>
      </c>
      <c r="M1848" s="88"/>
      <c r="N1848" s="93" t="s">
        <v>4894</v>
      </c>
    </row>
    <row r="1849" spans="1:14" ht="63.75" x14ac:dyDescent="0.25">
      <c r="A1849" s="94" t="s">
        <v>4914</v>
      </c>
      <c r="B1849" s="298" t="s">
        <v>4915</v>
      </c>
      <c r="C1849" s="54"/>
      <c r="D1849" s="137" t="s">
        <v>7879</v>
      </c>
      <c r="E1849" s="213">
        <v>3329110</v>
      </c>
      <c r="F1849" s="88"/>
      <c r="G1849" s="326" t="s">
        <v>4897</v>
      </c>
      <c r="H1849" s="54"/>
      <c r="I1849" s="54"/>
      <c r="J1849" s="54"/>
      <c r="K1849" s="298"/>
      <c r="L1849" s="298" t="s">
        <v>1700</v>
      </c>
      <c r="M1849" s="88"/>
      <c r="N1849" s="93" t="s">
        <v>4894</v>
      </c>
    </row>
    <row r="1850" spans="1:14" ht="63.75" x14ac:dyDescent="0.25">
      <c r="A1850" s="94" t="s">
        <v>4916</v>
      </c>
      <c r="B1850" s="298" t="s">
        <v>4917</v>
      </c>
      <c r="C1850" s="54"/>
      <c r="D1850" s="137" t="s">
        <v>7879</v>
      </c>
      <c r="E1850" s="213">
        <v>529250</v>
      </c>
      <c r="F1850" s="88"/>
      <c r="G1850" s="326" t="s">
        <v>4897</v>
      </c>
      <c r="H1850" s="54"/>
      <c r="I1850" s="54"/>
      <c r="J1850" s="54"/>
      <c r="K1850" s="298"/>
      <c r="L1850" s="298" t="s">
        <v>1700</v>
      </c>
      <c r="M1850" s="88"/>
      <c r="N1850" s="93" t="s">
        <v>4894</v>
      </c>
    </row>
    <row r="1851" spans="1:14" ht="63.75" x14ac:dyDescent="0.25">
      <c r="A1851" s="94" t="s">
        <v>4918</v>
      </c>
      <c r="B1851" s="298" t="s">
        <v>4919</v>
      </c>
      <c r="C1851" s="54"/>
      <c r="D1851" s="137" t="s">
        <v>7879</v>
      </c>
      <c r="E1851" s="213">
        <v>3493570</v>
      </c>
      <c r="F1851" s="88"/>
      <c r="G1851" s="326" t="s">
        <v>4897</v>
      </c>
      <c r="H1851" s="54"/>
      <c r="I1851" s="54"/>
      <c r="J1851" s="54"/>
      <c r="K1851" s="298"/>
      <c r="L1851" s="298" t="s">
        <v>1700</v>
      </c>
      <c r="M1851" s="88"/>
      <c r="N1851" s="93" t="s">
        <v>4894</v>
      </c>
    </row>
    <row r="1852" spans="1:14" ht="63.75" x14ac:dyDescent="0.25">
      <c r="A1852" s="94" t="s">
        <v>4920</v>
      </c>
      <c r="B1852" s="298" t="s">
        <v>4921</v>
      </c>
      <c r="C1852" s="54"/>
      <c r="D1852" s="137" t="s">
        <v>7879</v>
      </c>
      <c r="E1852" s="213">
        <v>971470</v>
      </c>
      <c r="F1852" s="88"/>
      <c r="G1852" s="326" t="s">
        <v>4897</v>
      </c>
      <c r="H1852" s="54"/>
      <c r="I1852" s="54"/>
      <c r="J1852" s="54"/>
      <c r="K1852" s="298"/>
      <c r="L1852" s="298" t="s">
        <v>1700</v>
      </c>
      <c r="M1852" s="88"/>
      <c r="N1852" s="93" t="s">
        <v>4894</v>
      </c>
    </row>
    <row r="1853" spans="1:14" ht="63.75" x14ac:dyDescent="0.25">
      <c r="A1853" s="94" t="s">
        <v>4922</v>
      </c>
      <c r="B1853" s="298" t="s">
        <v>4917</v>
      </c>
      <c r="C1853" s="54"/>
      <c r="D1853" s="137" t="s">
        <v>7879</v>
      </c>
      <c r="E1853" s="213">
        <v>1339670</v>
      </c>
      <c r="F1853" s="88"/>
      <c r="G1853" s="326" t="s">
        <v>4897</v>
      </c>
      <c r="H1853" s="54"/>
      <c r="I1853" s="54"/>
      <c r="J1853" s="54"/>
      <c r="K1853" s="298"/>
      <c r="L1853" s="298" t="s">
        <v>1700</v>
      </c>
      <c r="M1853" s="88"/>
      <c r="N1853" s="93" t="s">
        <v>4894</v>
      </c>
    </row>
    <row r="1854" spans="1:14" ht="63.75" x14ac:dyDescent="0.25">
      <c r="A1854" s="94" t="s">
        <v>4923</v>
      </c>
      <c r="B1854" s="298" t="s">
        <v>4924</v>
      </c>
      <c r="C1854" s="54"/>
      <c r="D1854" s="137" t="s">
        <v>7879</v>
      </c>
      <c r="E1854" s="213">
        <v>578870</v>
      </c>
      <c r="F1854" s="88"/>
      <c r="G1854" s="326" t="s">
        <v>4897</v>
      </c>
      <c r="H1854" s="54"/>
      <c r="I1854" s="54"/>
      <c r="J1854" s="54"/>
      <c r="K1854" s="298"/>
      <c r="L1854" s="298" t="s">
        <v>1700</v>
      </c>
      <c r="M1854" s="88"/>
      <c r="N1854" s="93" t="s">
        <v>4894</v>
      </c>
    </row>
    <row r="1855" spans="1:14" ht="63.75" x14ac:dyDescent="0.25">
      <c r="A1855" s="94" t="s">
        <v>4925</v>
      </c>
      <c r="B1855" s="298" t="s">
        <v>4926</v>
      </c>
      <c r="C1855" s="54"/>
      <c r="D1855" s="137" t="s">
        <v>7879</v>
      </c>
      <c r="E1855" s="213">
        <v>3280800</v>
      </c>
      <c r="F1855" s="88"/>
      <c r="G1855" s="326" t="s">
        <v>4897</v>
      </c>
      <c r="H1855" s="54"/>
      <c r="I1855" s="54"/>
      <c r="J1855" s="54"/>
      <c r="K1855" s="298"/>
      <c r="L1855" s="298" t="s">
        <v>1700</v>
      </c>
      <c r="M1855" s="88"/>
      <c r="N1855" s="93" t="s">
        <v>4894</v>
      </c>
    </row>
    <row r="1856" spans="1:14" ht="63.75" x14ac:dyDescent="0.25">
      <c r="A1856" s="94" t="s">
        <v>4927</v>
      </c>
      <c r="B1856" s="298" t="s">
        <v>4928</v>
      </c>
      <c r="C1856" s="54"/>
      <c r="D1856" s="137" t="s">
        <v>7879</v>
      </c>
      <c r="E1856" s="213">
        <v>8941700</v>
      </c>
      <c r="F1856" s="88"/>
      <c r="G1856" s="326" t="s">
        <v>4897</v>
      </c>
      <c r="H1856" s="54"/>
      <c r="I1856" s="54"/>
      <c r="J1856" s="54"/>
      <c r="K1856" s="298"/>
      <c r="L1856" s="298" t="s">
        <v>1700</v>
      </c>
      <c r="M1856" s="88"/>
      <c r="N1856" s="93" t="s">
        <v>4894</v>
      </c>
    </row>
    <row r="1857" spans="1:14" ht="63.75" x14ac:dyDescent="0.25">
      <c r="A1857" s="94" t="s">
        <v>4929</v>
      </c>
      <c r="B1857" s="298" t="s">
        <v>4930</v>
      </c>
      <c r="C1857" s="54"/>
      <c r="D1857" s="137" t="s">
        <v>7879</v>
      </c>
      <c r="E1857" s="213">
        <v>2849540</v>
      </c>
      <c r="F1857" s="88"/>
      <c r="G1857" s="326" t="s">
        <v>4897</v>
      </c>
      <c r="H1857" s="54"/>
      <c r="I1857" s="54"/>
      <c r="J1857" s="54"/>
      <c r="K1857" s="298"/>
      <c r="L1857" s="298" t="s">
        <v>1700</v>
      </c>
      <c r="M1857" s="88"/>
      <c r="N1857" s="93" t="s">
        <v>4894</v>
      </c>
    </row>
    <row r="1858" spans="1:14" ht="63.75" x14ac:dyDescent="0.25">
      <c r="A1858" s="94" t="s">
        <v>4931</v>
      </c>
      <c r="B1858" s="298" t="s">
        <v>4932</v>
      </c>
      <c r="C1858" s="54"/>
      <c r="D1858" s="137" t="s">
        <v>7879</v>
      </c>
      <c r="E1858" s="213">
        <v>722510</v>
      </c>
      <c r="F1858" s="88"/>
      <c r="G1858" s="326" t="s">
        <v>4897</v>
      </c>
      <c r="H1858" s="54"/>
      <c r="I1858" s="54"/>
      <c r="J1858" s="54"/>
      <c r="K1858" s="298"/>
      <c r="L1858" s="298" t="s">
        <v>1700</v>
      </c>
      <c r="M1858" s="88"/>
      <c r="N1858" s="93" t="s">
        <v>4894</v>
      </c>
    </row>
    <row r="1859" spans="1:14" ht="63.75" x14ac:dyDescent="0.25">
      <c r="A1859" s="94" t="s">
        <v>4933</v>
      </c>
      <c r="B1859" s="298" t="s">
        <v>4934</v>
      </c>
      <c r="C1859" s="54"/>
      <c r="D1859" s="137" t="s">
        <v>7879</v>
      </c>
      <c r="E1859" s="213">
        <v>742680</v>
      </c>
      <c r="F1859" s="88"/>
      <c r="G1859" s="326" t="s">
        <v>4897</v>
      </c>
      <c r="H1859" s="54"/>
      <c r="I1859" s="54"/>
      <c r="J1859" s="54"/>
      <c r="K1859" s="298"/>
      <c r="L1859" s="298" t="s">
        <v>1700</v>
      </c>
      <c r="M1859" s="88"/>
      <c r="N1859" s="93" t="s">
        <v>4894</v>
      </c>
    </row>
    <row r="1860" spans="1:14" ht="63.75" x14ac:dyDescent="0.25">
      <c r="A1860" s="94" t="s">
        <v>4935</v>
      </c>
      <c r="B1860" s="298" t="s">
        <v>4936</v>
      </c>
      <c r="C1860" s="54"/>
      <c r="D1860" s="137" t="s">
        <v>7879</v>
      </c>
      <c r="E1860" s="213">
        <v>825200</v>
      </c>
      <c r="F1860" s="88"/>
      <c r="G1860" s="326" t="s">
        <v>4897</v>
      </c>
      <c r="H1860" s="54"/>
      <c r="I1860" s="54"/>
      <c r="J1860" s="54"/>
      <c r="K1860" s="298"/>
      <c r="L1860" s="298" t="s">
        <v>1700</v>
      </c>
      <c r="M1860" s="88"/>
      <c r="N1860" s="93" t="s">
        <v>4894</v>
      </c>
    </row>
    <row r="1861" spans="1:14" ht="63.75" x14ac:dyDescent="0.25">
      <c r="A1861" s="94" t="s">
        <v>4937</v>
      </c>
      <c r="B1861" s="298" t="s">
        <v>4938</v>
      </c>
      <c r="C1861" s="54"/>
      <c r="D1861" s="137" t="s">
        <v>7879</v>
      </c>
      <c r="E1861" s="213">
        <v>825210</v>
      </c>
      <c r="F1861" s="88"/>
      <c r="G1861" s="326" t="s">
        <v>4897</v>
      </c>
      <c r="H1861" s="54"/>
      <c r="I1861" s="54"/>
      <c r="J1861" s="54"/>
      <c r="K1861" s="298"/>
      <c r="L1861" s="298" t="s">
        <v>1700</v>
      </c>
      <c r="M1861" s="88"/>
      <c r="N1861" s="93" t="s">
        <v>4894</v>
      </c>
    </row>
    <row r="1862" spans="1:14" ht="63.75" x14ac:dyDescent="0.25">
      <c r="A1862" s="94" t="s">
        <v>4939</v>
      </c>
      <c r="B1862" s="298" t="s">
        <v>4940</v>
      </c>
      <c r="C1862" s="54"/>
      <c r="D1862" s="137" t="s">
        <v>7879</v>
      </c>
      <c r="E1862" s="213">
        <v>924810</v>
      </c>
      <c r="F1862" s="88"/>
      <c r="G1862" s="326" t="s">
        <v>4897</v>
      </c>
      <c r="H1862" s="54"/>
      <c r="I1862" s="54"/>
      <c r="J1862" s="54"/>
      <c r="K1862" s="298"/>
      <c r="L1862" s="298" t="s">
        <v>1700</v>
      </c>
      <c r="M1862" s="88"/>
      <c r="N1862" s="93" t="s">
        <v>4894</v>
      </c>
    </row>
    <row r="1863" spans="1:14" ht="63.75" x14ac:dyDescent="0.25">
      <c r="A1863" s="94" t="s">
        <v>4941</v>
      </c>
      <c r="B1863" s="298" t="s">
        <v>4942</v>
      </c>
      <c r="C1863" s="54"/>
      <c r="D1863" s="137" t="s">
        <v>7879</v>
      </c>
      <c r="E1863" s="213">
        <v>526070</v>
      </c>
      <c r="F1863" s="88"/>
      <c r="G1863" s="326" t="s">
        <v>4897</v>
      </c>
      <c r="H1863" s="54"/>
      <c r="I1863" s="54"/>
      <c r="J1863" s="54"/>
      <c r="K1863" s="298"/>
      <c r="L1863" s="298" t="s">
        <v>1700</v>
      </c>
      <c r="M1863" s="88"/>
      <c r="N1863" s="93" t="s">
        <v>4894</v>
      </c>
    </row>
    <row r="1864" spans="1:14" ht="63.75" x14ac:dyDescent="0.25">
      <c r="A1864" s="94" t="s">
        <v>4943</v>
      </c>
      <c r="B1864" s="298" t="s">
        <v>4944</v>
      </c>
      <c r="C1864" s="54"/>
      <c r="D1864" s="137" t="s">
        <v>7879</v>
      </c>
      <c r="E1864" s="213">
        <v>484810</v>
      </c>
      <c r="F1864" s="88"/>
      <c r="G1864" s="326" t="s">
        <v>4897</v>
      </c>
      <c r="H1864" s="54"/>
      <c r="I1864" s="54"/>
      <c r="J1864" s="54"/>
      <c r="K1864" s="298"/>
      <c r="L1864" s="298" t="s">
        <v>1700</v>
      </c>
      <c r="M1864" s="88"/>
      <c r="N1864" s="93" t="s">
        <v>4894</v>
      </c>
    </row>
    <row r="1865" spans="1:14" ht="63.75" x14ac:dyDescent="0.25">
      <c r="A1865" s="94" t="s">
        <v>4945</v>
      </c>
      <c r="B1865" s="298" t="s">
        <v>4946</v>
      </c>
      <c r="C1865" s="54"/>
      <c r="D1865" s="137" t="s">
        <v>7879</v>
      </c>
      <c r="E1865" s="213">
        <v>2254220</v>
      </c>
      <c r="F1865" s="88"/>
      <c r="G1865" s="326" t="s">
        <v>4897</v>
      </c>
      <c r="H1865" s="54"/>
      <c r="I1865" s="54"/>
      <c r="J1865" s="54"/>
      <c r="K1865" s="298"/>
      <c r="L1865" s="298" t="s">
        <v>1700</v>
      </c>
      <c r="M1865" s="88"/>
      <c r="N1865" s="93" t="s">
        <v>4894</v>
      </c>
    </row>
    <row r="1866" spans="1:14" ht="63.75" x14ac:dyDescent="0.25">
      <c r="A1866" s="94" t="s">
        <v>4947</v>
      </c>
      <c r="B1866" s="298" t="s">
        <v>4948</v>
      </c>
      <c r="C1866" s="54"/>
      <c r="D1866" s="137" t="s">
        <v>7879</v>
      </c>
      <c r="E1866" s="213">
        <v>391970</v>
      </c>
      <c r="F1866" s="88"/>
      <c r="G1866" s="326" t="s">
        <v>4897</v>
      </c>
      <c r="H1866" s="54"/>
      <c r="I1866" s="54"/>
      <c r="J1866" s="54"/>
      <c r="K1866" s="298"/>
      <c r="L1866" s="298" t="s">
        <v>1700</v>
      </c>
      <c r="M1866" s="88"/>
      <c r="N1866" s="93" t="s">
        <v>4894</v>
      </c>
    </row>
    <row r="1867" spans="1:14" ht="63.75" x14ac:dyDescent="0.25">
      <c r="A1867" s="94" t="s">
        <v>4949</v>
      </c>
      <c r="B1867" s="298" t="s">
        <v>4950</v>
      </c>
      <c r="C1867" s="54"/>
      <c r="D1867" s="137" t="s">
        <v>7879</v>
      </c>
      <c r="E1867" s="213">
        <v>706250</v>
      </c>
      <c r="F1867" s="88"/>
      <c r="G1867" s="326" t="s">
        <v>4897</v>
      </c>
      <c r="H1867" s="54"/>
      <c r="I1867" s="54"/>
      <c r="J1867" s="54"/>
      <c r="K1867" s="298"/>
      <c r="L1867" s="298" t="s">
        <v>1700</v>
      </c>
      <c r="M1867" s="88"/>
      <c r="N1867" s="93" t="s">
        <v>4894</v>
      </c>
    </row>
    <row r="1868" spans="1:14" ht="63.75" x14ac:dyDescent="0.25">
      <c r="A1868" s="94" t="s">
        <v>4951</v>
      </c>
      <c r="B1868" s="298" t="s">
        <v>4952</v>
      </c>
      <c r="C1868" s="54"/>
      <c r="D1868" s="137" t="s">
        <v>7879</v>
      </c>
      <c r="E1868" s="213">
        <v>393870</v>
      </c>
      <c r="F1868" s="88"/>
      <c r="G1868" s="326" t="s">
        <v>4897</v>
      </c>
      <c r="H1868" s="54"/>
      <c r="I1868" s="54"/>
      <c r="J1868" s="54"/>
      <c r="K1868" s="298"/>
      <c r="L1868" s="298" t="s">
        <v>1700</v>
      </c>
      <c r="M1868" s="88"/>
      <c r="N1868" s="93" t="s">
        <v>4894</v>
      </c>
    </row>
    <row r="1869" spans="1:14" ht="63.75" x14ac:dyDescent="0.25">
      <c r="A1869" s="94" t="s">
        <v>4953</v>
      </c>
      <c r="B1869" s="298" t="s">
        <v>4954</v>
      </c>
      <c r="C1869" s="54"/>
      <c r="D1869" s="137" t="s">
        <v>7879</v>
      </c>
      <c r="E1869" s="213">
        <v>570430</v>
      </c>
      <c r="F1869" s="88"/>
      <c r="G1869" s="326" t="s">
        <v>4897</v>
      </c>
      <c r="H1869" s="54"/>
      <c r="I1869" s="54"/>
      <c r="J1869" s="54"/>
      <c r="K1869" s="298"/>
      <c r="L1869" s="298" t="s">
        <v>1700</v>
      </c>
      <c r="M1869" s="88"/>
      <c r="N1869" s="93" t="s">
        <v>4894</v>
      </c>
    </row>
    <row r="1870" spans="1:14" ht="63.75" x14ac:dyDescent="0.25">
      <c r="A1870" s="94" t="s">
        <v>4955</v>
      </c>
      <c r="B1870" s="298" t="s">
        <v>4956</v>
      </c>
      <c r="C1870" s="54"/>
      <c r="D1870" s="137" t="s">
        <v>7879</v>
      </c>
      <c r="E1870" s="213">
        <v>7344090</v>
      </c>
      <c r="F1870" s="88"/>
      <c r="G1870" s="326" t="s">
        <v>4897</v>
      </c>
      <c r="H1870" s="54"/>
      <c r="I1870" s="54"/>
      <c r="J1870" s="54"/>
      <c r="K1870" s="298"/>
      <c r="L1870" s="298" t="s">
        <v>1700</v>
      </c>
      <c r="M1870" s="88"/>
      <c r="N1870" s="93" t="s">
        <v>4894</v>
      </c>
    </row>
    <row r="1871" spans="1:14" ht="63.75" x14ac:dyDescent="0.25">
      <c r="A1871" s="94" t="s">
        <v>4957</v>
      </c>
      <c r="B1871" s="298" t="s">
        <v>4958</v>
      </c>
      <c r="C1871" s="54"/>
      <c r="D1871" s="137" t="s">
        <v>7879</v>
      </c>
      <c r="E1871" s="213">
        <v>283420</v>
      </c>
      <c r="F1871" s="88"/>
      <c r="G1871" s="326" t="s">
        <v>4897</v>
      </c>
      <c r="H1871" s="54"/>
      <c r="I1871" s="54"/>
      <c r="J1871" s="54"/>
      <c r="K1871" s="298"/>
      <c r="L1871" s="298" t="s">
        <v>1700</v>
      </c>
      <c r="M1871" s="88"/>
      <c r="N1871" s="93" t="s">
        <v>4894</v>
      </c>
    </row>
    <row r="1872" spans="1:14" ht="63.75" x14ac:dyDescent="0.25">
      <c r="A1872" s="94" t="s">
        <v>4959</v>
      </c>
      <c r="B1872" s="298" t="s">
        <v>4960</v>
      </c>
      <c r="C1872" s="54"/>
      <c r="D1872" s="137" t="s">
        <v>7879</v>
      </c>
      <c r="E1872" s="213">
        <v>392430</v>
      </c>
      <c r="F1872" s="88"/>
      <c r="G1872" s="326" t="s">
        <v>4897</v>
      </c>
      <c r="H1872" s="54"/>
      <c r="I1872" s="54"/>
      <c r="J1872" s="54"/>
      <c r="K1872" s="298"/>
      <c r="L1872" s="298" t="s">
        <v>1700</v>
      </c>
      <c r="M1872" s="88"/>
      <c r="N1872" s="93" t="s">
        <v>4894</v>
      </c>
    </row>
    <row r="1873" spans="1:14" ht="63.75" x14ac:dyDescent="0.25">
      <c r="A1873" s="94" t="s">
        <v>4961</v>
      </c>
      <c r="B1873" s="298" t="s">
        <v>4962</v>
      </c>
      <c r="C1873" s="54"/>
      <c r="D1873" s="137" t="s">
        <v>7879</v>
      </c>
      <c r="E1873" s="213">
        <v>138990</v>
      </c>
      <c r="F1873" s="88"/>
      <c r="G1873" s="326" t="s">
        <v>4897</v>
      </c>
      <c r="H1873" s="54"/>
      <c r="I1873" s="54"/>
      <c r="J1873" s="54"/>
      <c r="K1873" s="298"/>
      <c r="L1873" s="298" t="s">
        <v>1700</v>
      </c>
      <c r="M1873" s="88"/>
      <c r="N1873" s="93" t="s">
        <v>4894</v>
      </c>
    </row>
    <row r="1874" spans="1:14" ht="63.75" x14ac:dyDescent="0.25">
      <c r="A1874" s="94" t="s">
        <v>4963</v>
      </c>
      <c r="B1874" s="298" t="s">
        <v>4964</v>
      </c>
      <c r="C1874" s="54"/>
      <c r="D1874" s="137" t="s">
        <v>7879</v>
      </c>
      <c r="E1874" s="213">
        <v>897410</v>
      </c>
      <c r="F1874" s="88"/>
      <c r="G1874" s="326" t="s">
        <v>4897</v>
      </c>
      <c r="H1874" s="54"/>
      <c r="I1874" s="54"/>
      <c r="J1874" s="54"/>
      <c r="K1874" s="298"/>
      <c r="L1874" s="298" t="s">
        <v>1700</v>
      </c>
      <c r="M1874" s="88"/>
      <c r="N1874" s="93" t="s">
        <v>4894</v>
      </c>
    </row>
    <row r="1875" spans="1:14" ht="63.75" x14ac:dyDescent="0.25">
      <c r="A1875" s="94" t="s">
        <v>4965</v>
      </c>
      <c r="B1875" s="298" t="s">
        <v>4966</v>
      </c>
      <c r="C1875" s="54"/>
      <c r="D1875" s="137" t="s">
        <v>7879</v>
      </c>
      <c r="E1875" s="213">
        <v>307850</v>
      </c>
      <c r="F1875" s="88"/>
      <c r="G1875" s="326" t="s">
        <v>4897</v>
      </c>
      <c r="H1875" s="54"/>
      <c r="I1875" s="54"/>
      <c r="J1875" s="54"/>
      <c r="K1875" s="298"/>
      <c r="L1875" s="298" t="s">
        <v>1700</v>
      </c>
      <c r="M1875" s="88"/>
      <c r="N1875" s="93" t="s">
        <v>4894</v>
      </c>
    </row>
    <row r="1876" spans="1:14" ht="63.75" x14ac:dyDescent="0.25">
      <c r="A1876" s="94" t="s">
        <v>4967</v>
      </c>
      <c r="B1876" s="298" t="s">
        <v>4968</v>
      </c>
      <c r="C1876" s="54"/>
      <c r="D1876" s="137" t="s">
        <v>7879</v>
      </c>
      <c r="E1876" s="213">
        <v>1323430</v>
      </c>
      <c r="F1876" s="88"/>
      <c r="G1876" s="326" t="s">
        <v>4897</v>
      </c>
      <c r="H1876" s="54"/>
      <c r="I1876" s="54"/>
      <c r="J1876" s="54"/>
      <c r="K1876" s="298"/>
      <c r="L1876" s="298" t="s">
        <v>1700</v>
      </c>
      <c r="M1876" s="88"/>
      <c r="N1876" s="93" t="s">
        <v>4894</v>
      </c>
    </row>
    <row r="1877" spans="1:14" ht="63.75" x14ac:dyDescent="0.25">
      <c r="A1877" s="94" t="s">
        <v>4969</v>
      </c>
      <c r="B1877" s="298" t="s">
        <v>4970</v>
      </c>
      <c r="C1877" s="54"/>
      <c r="D1877" s="137" t="s">
        <v>7879</v>
      </c>
      <c r="E1877" s="213">
        <v>380850</v>
      </c>
      <c r="F1877" s="88"/>
      <c r="G1877" s="326" t="s">
        <v>4897</v>
      </c>
      <c r="H1877" s="54"/>
      <c r="I1877" s="54"/>
      <c r="J1877" s="54"/>
      <c r="K1877" s="298"/>
      <c r="L1877" s="298" t="s">
        <v>1700</v>
      </c>
      <c r="M1877" s="88"/>
      <c r="N1877" s="93" t="s">
        <v>4894</v>
      </c>
    </row>
    <row r="1878" spans="1:14" ht="63.75" x14ac:dyDescent="0.25">
      <c r="A1878" s="94" t="s">
        <v>4971</v>
      </c>
      <c r="B1878" s="298" t="s">
        <v>4972</v>
      </c>
      <c r="C1878" s="54"/>
      <c r="D1878" s="137" t="s">
        <v>7879</v>
      </c>
      <c r="E1878" s="213">
        <v>228920</v>
      </c>
      <c r="F1878" s="88"/>
      <c r="G1878" s="326" t="s">
        <v>4897</v>
      </c>
      <c r="H1878" s="54"/>
      <c r="I1878" s="54"/>
      <c r="J1878" s="54"/>
      <c r="K1878" s="298"/>
      <c r="L1878" s="298" t="s">
        <v>1700</v>
      </c>
      <c r="M1878" s="88"/>
      <c r="N1878" s="93" t="s">
        <v>4894</v>
      </c>
    </row>
    <row r="1879" spans="1:14" ht="63.75" x14ac:dyDescent="0.25">
      <c r="A1879" s="94" t="s">
        <v>4973</v>
      </c>
      <c r="B1879" s="298" t="s">
        <v>4974</v>
      </c>
      <c r="C1879" s="54"/>
      <c r="D1879" s="137" t="s">
        <v>7879</v>
      </c>
      <c r="E1879" s="213">
        <v>76310</v>
      </c>
      <c r="F1879" s="88"/>
      <c r="G1879" s="326" t="s">
        <v>4897</v>
      </c>
      <c r="H1879" s="54"/>
      <c r="I1879" s="54"/>
      <c r="J1879" s="54"/>
      <c r="K1879" s="298"/>
      <c r="L1879" s="298" t="s">
        <v>1700</v>
      </c>
      <c r="M1879" s="88"/>
      <c r="N1879" s="93" t="s">
        <v>4894</v>
      </c>
    </row>
    <row r="1880" spans="1:14" ht="63.75" x14ac:dyDescent="0.25">
      <c r="A1880" s="94" t="s">
        <v>4975</v>
      </c>
      <c r="B1880" s="298" t="s">
        <v>4976</v>
      </c>
      <c r="C1880" s="54"/>
      <c r="D1880" s="137" t="s">
        <v>7879</v>
      </c>
      <c r="E1880" s="213">
        <v>72450</v>
      </c>
      <c r="F1880" s="88"/>
      <c r="G1880" s="326" t="s">
        <v>4897</v>
      </c>
      <c r="H1880" s="54"/>
      <c r="I1880" s="54"/>
      <c r="J1880" s="54"/>
      <c r="K1880" s="298"/>
      <c r="L1880" s="298" t="s">
        <v>1700</v>
      </c>
      <c r="M1880" s="88"/>
      <c r="N1880" s="93" t="s">
        <v>4894</v>
      </c>
    </row>
    <row r="1881" spans="1:14" ht="63.75" x14ac:dyDescent="0.25">
      <c r="A1881" s="94" t="s">
        <v>4977</v>
      </c>
      <c r="B1881" s="298" t="s">
        <v>4976</v>
      </c>
      <c r="C1881" s="54"/>
      <c r="D1881" s="137" t="s">
        <v>7879</v>
      </c>
      <c r="E1881" s="213">
        <v>31440</v>
      </c>
      <c r="F1881" s="88"/>
      <c r="G1881" s="326" t="s">
        <v>4897</v>
      </c>
      <c r="H1881" s="54"/>
      <c r="I1881" s="54"/>
      <c r="J1881" s="54"/>
      <c r="K1881" s="298"/>
      <c r="L1881" s="298" t="s">
        <v>1700</v>
      </c>
      <c r="M1881" s="88"/>
      <c r="N1881" s="93" t="s">
        <v>4894</v>
      </c>
    </row>
    <row r="1882" spans="1:14" ht="63.75" x14ac:dyDescent="0.25">
      <c r="A1882" s="94" t="s">
        <v>4978</v>
      </c>
      <c r="B1882" s="298" t="s">
        <v>4979</v>
      </c>
      <c r="C1882" s="54"/>
      <c r="D1882" s="137" t="s">
        <v>7879</v>
      </c>
      <c r="E1882" s="213">
        <v>163510</v>
      </c>
      <c r="F1882" s="88"/>
      <c r="G1882" s="326" t="s">
        <v>4897</v>
      </c>
      <c r="H1882" s="54"/>
      <c r="I1882" s="54"/>
      <c r="J1882" s="54"/>
      <c r="K1882" s="298"/>
      <c r="L1882" s="298" t="s">
        <v>1700</v>
      </c>
      <c r="M1882" s="88"/>
      <c r="N1882" s="93" t="s">
        <v>4894</v>
      </c>
    </row>
    <row r="1883" spans="1:14" ht="63.75" x14ac:dyDescent="0.25">
      <c r="A1883" s="94" t="s">
        <v>4980</v>
      </c>
      <c r="B1883" s="298" t="s">
        <v>4981</v>
      </c>
      <c r="C1883" s="54"/>
      <c r="D1883" s="137" t="s">
        <v>7879</v>
      </c>
      <c r="E1883" s="213">
        <v>302500</v>
      </c>
      <c r="F1883" s="88"/>
      <c r="G1883" s="326" t="s">
        <v>4897</v>
      </c>
      <c r="H1883" s="54"/>
      <c r="I1883" s="54"/>
      <c r="J1883" s="54"/>
      <c r="K1883" s="298"/>
      <c r="L1883" s="298" t="s">
        <v>1700</v>
      </c>
      <c r="M1883" s="88"/>
      <c r="N1883" s="93" t="s">
        <v>4894</v>
      </c>
    </row>
    <row r="1884" spans="1:14" ht="63.75" x14ac:dyDescent="0.25">
      <c r="A1884" s="94" t="s">
        <v>4982</v>
      </c>
      <c r="B1884" s="298" t="s">
        <v>4983</v>
      </c>
      <c r="C1884" s="54"/>
      <c r="D1884" s="137" t="s">
        <v>7879</v>
      </c>
      <c r="E1884" s="213">
        <v>343380</v>
      </c>
      <c r="F1884" s="88"/>
      <c r="G1884" s="326" t="s">
        <v>4897</v>
      </c>
      <c r="H1884" s="54"/>
      <c r="I1884" s="54"/>
      <c r="J1884" s="54"/>
      <c r="K1884" s="298"/>
      <c r="L1884" s="298" t="s">
        <v>1700</v>
      </c>
      <c r="M1884" s="88"/>
      <c r="N1884" s="93" t="s">
        <v>4894</v>
      </c>
    </row>
    <row r="1885" spans="1:14" ht="63.75" x14ac:dyDescent="0.25">
      <c r="A1885" s="94" t="s">
        <v>4984</v>
      </c>
      <c r="B1885" s="298" t="s">
        <v>4985</v>
      </c>
      <c r="C1885" s="54"/>
      <c r="D1885" s="137" t="s">
        <v>7879</v>
      </c>
      <c r="E1885" s="213">
        <v>220710</v>
      </c>
      <c r="F1885" s="88"/>
      <c r="G1885" s="326" t="s">
        <v>4897</v>
      </c>
      <c r="H1885" s="54"/>
      <c r="I1885" s="54"/>
      <c r="J1885" s="54"/>
      <c r="K1885" s="298"/>
      <c r="L1885" s="298" t="s">
        <v>1700</v>
      </c>
      <c r="M1885" s="88"/>
      <c r="N1885" s="93" t="s">
        <v>4894</v>
      </c>
    </row>
    <row r="1886" spans="1:14" ht="63.75" x14ac:dyDescent="0.25">
      <c r="A1886" s="94" t="s">
        <v>4986</v>
      </c>
      <c r="B1886" s="298" t="s">
        <v>4983</v>
      </c>
      <c r="C1886" s="54"/>
      <c r="D1886" s="137" t="s">
        <v>7879</v>
      </c>
      <c r="E1886" s="213">
        <v>278490</v>
      </c>
      <c r="F1886" s="88"/>
      <c r="G1886" s="326" t="s">
        <v>4897</v>
      </c>
      <c r="H1886" s="54"/>
      <c r="I1886" s="54"/>
      <c r="J1886" s="54"/>
      <c r="K1886" s="298"/>
      <c r="L1886" s="298" t="s">
        <v>1700</v>
      </c>
      <c r="M1886" s="88"/>
      <c r="N1886" s="93" t="s">
        <v>4894</v>
      </c>
    </row>
    <row r="1887" spans="1:14" ht="63.75" x14ac:dyDescent="0.25">
      <c r="A1887" s="94" t="s">
        <v>4987</v>
      </c>
      <c r="B1887" s="298" t="s">
        <v>4983</v>
      </c>
      <c r="C1887" s="54"/>
      <c r="D1887" s="137" t="s">
        <v>7879</v>
      </c>
      <c r="E1887" s="213">
        <v>375970</v>
      </c>
      <c r="F1887" s="88"/>
      <c r="G1887" s="326" t="s">
        <v>4897</v>
      </c>
      <c r="H1887" s="54"/>
      <c r="I1887" s="54"/>
      <c r="J1887" s="54"/>
      <c r="K1887" s="298"/>
      <c r="L1887" s="298" t="s">
        <v>1700</v>
      </c>
      <c r="M1887" s="88"/>
      <c r="N1887" s="93" t="s">
        <v>4894</v>
      </c>
    </row>
    <row r="1888" spans="1:14" ht="63.75" x14ac:dyDescent="0.25">
      <c r="A1888" s="94" t="s">
        <v>4988</v>
      </c>
      <c r="B1888" s="298" t="s">
        <v>4983</v>
      </c>
      <c r="C1888" s="54"/>
      <c r="D1888" s="137" t="s">
        <v>7879</v>
      </c>
      <c r="E1888" s="213">
        <v>457490</v>
      </c>
      <c r="F1888" s="88"/>
      <c r="G1888" s="326" t="s">
        <v>4897</v>
      </c>
      <c r="H1888" s="54"/>
      <c r="I1888" s="54"/>
      <c r="J1888" s="54"/>
      <c r="K1888" s="298"/>
      <c r="L1888" s="298" t="s">
        <v>1700</v>
      </c>
      <c r="M1888" s="88"/>
      <c r="N1888" s="93" t="s">
        <v>4894</v>
      </c>
    </row>
    <row r="1889" spans="1:14" ht="63.75" x14ac:dyDescent="0.25">
      <c r="A1889" s="94" t="s">
        <v>4989</v>
      </c>
      <c r="B1889" s="298" t="s">
        <v>4990</v>
      </c>
      <c r="C1889" s="54"/>
      <c r="D1889" s="137" t="s">
        <v>7879</v>
      </c>
      <c r="E1889" s="213">
        <v>578150</v>
      </c>
      <c r="F1889" s="88"/>
      <c r="G1889" s="326" t="s">
        <v>4897</v>
      </c>
      <c r="H1889" s="54"/>
      <c r="I1889" s="54"/>
      <c r="J1889" s="54"/>
      <c r="K1889" s="298"/>
      <c r="L1889" s="298" t="s">
        <v>1700</v>
      </c>
      <c r="M1889" s="88"/>
      <c r="N1889" s="93" t="s">
        <v>4894</v>
      </c>
    </row>
    <row r="1890" spans="1:14" ht="63.75" x14ac:dyDescent="0.25">
      <c r="A1890" s="94" t="s">
        <v>4991</v>
      </c>
      <c r="B1890" s="298" t="s">
        <v>4990</v>
      </c>
      <c r="C1890" s="54"/>
      <c r="D1890" s="137" t="s">
        <v>7879</v>
      </c>
      <c r="E1890" s="213">
        <v>2285600</v>
      </c>
      <c r="F1890" s="88"/>
      <c r="G1890" s="326" t="s">
        <v>4897</v>
      </c>
      <c r="H1890" s="54"/>
      <c r="I1890" s="54"/>
      <c r="J1890" s="54"/>
      <c r="K1890" s="298"/>
      <c r="L1890" s="298" t="s">
        <v>1700</v>
      </c>
      <c r="M1890" s="88"/>
      <c r="N1890" s="93" t="s">
        <v>4894</v>
      </c>
    </row>
    <row r="1891" spans="1:14" ht="63.75" x14ac:dyDescent="0.25">
      <c r="A1891" s="94" t="s">
        <v>4992</v>
      </c>
      <c r="B1891" s="298" t="s">
        <v>4993</v>
      </c>
      <c r="C1891" s="54"/>
      <c r="D1891" s="137" t="s">
        <v>7879</v>
      </c>
      <c r="E1891" s="213">
        <v>708570</v>
      </c>
      <c r="F1891" s="88"/>
      <c r="G1891" s="326" t="s">
        <v>4897</v>
      </c>
      <c r="H1891" s="54"/>
      <c r="I1891" s="54"/>
      <c r="J1891" s="54"/>
      <c r="K1891" s="298"/>
      <c r="L1891" s="298" t="s">
        <v>1700</v>
      </c>
      <c r="M1891" s="88"/>
      <c r="N1891" s="93" t="s">
        <v>4894</v>
      </c>
    </row>
    <row r="1892" spans="1:14" ht="63.75" x14ac:dyDescent="0.25">
      <c r="A1892" s="94" t="s">
        <v>4994</v>
      </c>
      <c r="B1892" s="298" t="s">
        <v>4995</v>
      </c>
      <c r="C1892" s="54"/>
      <c r="D1892" s="137" t="s">
        <v>7879</v>
      </c>
      <c r="E1892" s="213">
        <v>371990</v>
      </c>
      <c r="F1892" s="88"/>
      <c r="G1892" s="326" t="s">
        <v>4897</v>
      </c>
      <c r="H1892" s="54"/>
      <c r="I1892" s="54"/>
      <c r="J1892" s="54"/>
      <c r="K1892" s="298"/>
      <c r="L1892" s="298" t="s">
        <v>1700</v>
      </c>
      <c r="M1892" s="88"/>
      <c r="N1892" s="93" t="s">
        <v>4894</v>
      </c>
    </row>
    <row r="1893" spans="1:14" ht="63.75" x14ac:dyDescent="0.25">
      <c r="A1893" s="94" t="s">
        <v>4996</v>
      </c>
      <c r="B1893" s="298" t="s">
        <v>4997</v>
      </c>
      <c r="C1893" s="54"/>
      <c r="D1893" s="137" t="s">
        <v>7879</v>
      </c>
      <c r="E1893" s="213">
        <v>3969690</v>
      </c>
      <c r="F1893" s="88"/>
      <c r="G1893" s="326" t="s">
        <v>4897</v>
      </c>
      <c r="H1893" s="54"/>
      <c r="I1893" s="54"/>
      <c r="J1893" s="54"/>
      <c r="K1893" s="298"/>
      <c r="L1893" s="298" t="s">
        <v>1700</v>
      </c>
      <c r="M1893" s="88"/>
      <c r="N1893" s="93" t="s">
        <v>4894</v>
      </c>
    </row>
    <row r="1894" spans="1:14" ht="63.75" x14ac:dyDescent="0.25">
      <c r="A1894" s="94" t="s">
        <v>4998</v>
      </c>
      <c r="B1894" s="298" t="s">
        <v>4999</v>
      </c>
      <c r="C1894" s="54"/>
      <c r="D1894" s="137" t="s">
        <v>7879</v>
      </c>
      <c r="E1894" s="213">
        <v>5588600</v>
      </c>
      <c r="F1894" s="88"/>
      <c r="G1894" s="326" t="s">
        <v>4897</v>
      </c>
      <c r="H1894" s="54"/>
      <c r="I1894" s="54"/>
      <c r="J1894" s="54"/>
      <c r="K1894" s="298"/>
      <c r="L1894" s="298" t="s">
        <v>1700</v>
      </c>
      <c r="M1894" s="88"/>
      <c r="N1894" s="93" t="s">
        <v>4894</v>
      </c>
    </row>
    <row r="1895" spans="1:14" ht="63.75" x14ac:dyDescent="0.25">
      <c r="A1895" s="94" t="s">
        <v>5000</v>
      </c>
      <c r="B1895" s="298" t="s">
        <v>5001</v>
      </c>
      <c r="C1895" s="54"/>
      <c r="D1895" s="137" t="s">
        <v>7879</v>
      </c>
      <c r="E1895" s="213">
        <v>334810</v>
      </c>
      <c r="F1895" s="88"/>
      <c r="G1895" s="326" t="s">
        <v>4897</v>
      </c>
      <c r="H1895" s="54"/>
      <c r="I1895" s="54"/>
      <c r="J1895" s="54"/>
      <c r="K1895" s="298"/>
      <c r="L1895" s="298" t="s">
        <v>1700</v>
      </c>
      <c r="M1895" s="88"/>
      <c r="N1895" s="93" t="s">
        <v>4894</v>
      </c>
    </row>
    <row r="1896" spans="1:14" ht="63.75" x14ac:dyDescent="0.25">
      <c r="A1896" s="94" t="s">
        <v>5002</v>
      </c>
      <c r="B1896" s="298" t="s">
        <v>5003</v>
      </c>
      <c r="C1896" s="54"/>
      <c r="D1896" s="137" t="s">
        <v>7879</v>
      </c>
      <c r="E1896" s="213">
        <v>233540</v>
      </c>
      <c r="F1896" s="88"/>
      <c r="G1896" s="326" t="s">
        <v>4897</v>
      </c>
      <c r="H1896" s="54"/>
      <c r="I1896" s="54"/>
      <c r="J1896" s="54"/>
      <c r="K1896" s="298"/>
      <c r="L1896" s="298" t="s">
        <v>1700</v>
      </c>
      <c r="M1896" s="88"/>
      <c r="N1896" s="93" t="s">
        <v>4894</v>
      </c>
    </row>
    <row r="1897" spans="1:14" ht="63.75" x14ac:dyDescent="0.25">
      <c r="A1897" s="94" t="s">
        <v>5004</v>
      </c>
      <c r="B1897" s="298" t="s">
        <v>5005</v>
      </c>
      <c r="C1897" s="54"/>
      <c r="D1897" s="137" t="s">
        <v>7879</v>
      </c>
      <c r="E1897" s="213">
        <v>289000</v>
      </c>
      <c r="F1897" s="88"/>
      <c r="G1897" s="326" t="s">
        <v>4897</v>
      </c>
      <c r="H1897" s="54"/>
      <c r="I1897" s="54"/>
      <c r="J1897" s="54"/>
      <c r="K1897" s="298"/>
      <c r="L1897" s="298" t="s">
        <v>1700</v>
      </c>
      <c r="M1897" s="88"/>
      <c r="N1897" s="93" t="s">
        <v>4894</v>
      </c>
    </row>
    <row r="1898" spans="1:14" ht="63.75" x14ac:dyDescent="0.25">
      <c r="A1898" s="94" t="s">
        <v>5006</v>
      </c>
      <c r="B1898" s="298" t="s">
        <v>5007</v>
      </c>
      <c r="C1898" s="54"/>
      <c r="D1898" s="137" t="s">
        <v>7879</v>
      </c>
      <c r="E1898" s="213">
        <v>578010</v>
      </c>
      <c r="F1898" s="88"/>
      <c r="G1898" s="326" t="s">
        <v>4897</v>
      </c>
      <c r="H1898" s="54"/>
      <c r="I1898" s="54"/>
      <c r="J1898" s="54"/>
      <c r="K1898" s="298"/>
      <c r="L1898" s="298" t="s">
        <v>1700</v>
      </c>
      <c r="M1898" s="88"/>
      <c r="N1898" s="93" t="s">
        <v>4894</v>
      </c>
    </row>
    <row r="1899" spans="1:14" ht="63.75" x14ac:dyDescent="0.25">
      <c r="A1899" s="94" t="s">
        <v>5008</v>
      </c>
      <c r="B1899" s="298" t="s">
        <v>5009</v>
      </c>
      <c r="C1899" s="54"/>
      <c r="D1899" s="137" t="s">
        <v>7879</v>
      </c>
      <c r="E1899" s="213">
        <v>260640</v>
      </c>
      <c r="F1899" s="88"/>
      <c r="G1899" s="326" t="s">
        <v>4897</v>
      </c>
      <c r="H1899" s="54"/>
      <c r="I1899" s="54"/>
      <c r="J1899" s="54"/>
      <c r="K1899" s="298"/>
      <c r="L1899" s="298" t="s">
        <v>1700</v>
      </c>
      <c r="M1899" s="88"/>
      <c r="N1899" s="93" t="s">
        <v>4894</v>
      </c>
    </row>
    <row r="1900" spans="1:14" ht="63.75" x14ac:dyDescent="0.25">
      <c r="A1900" s="94" t="s">
        <v>5010</v>
      </c>
      <c r="B1900" s="298" t="s">
        <v>5011</v>
      </c>
      <c r="C1900" s="54"/>
      <c r="D1900" s="137" t="s">
        <v>7879</v>
      </c>
      <c r="E1900" s="213">
        <v>228750</v>
      </c>
      <c r="F1900" s="88"/>
      <c r="G1900" s="326" t="s">
        <v>4897</v>
      </c>
      <c r="H1900" s="54"/>
      <c r="I1900" s="54"/>
      <c r="J1900" s="54"/>
      <c r="K1900" s="298"/>
      <c r="L1900" s="298" t="s">
        <v>1700</v>
      </c>
      <c r="M1900" s="88"/>
      <c r="N1900" s="93" t="s">
        <v>4894</v>
      </c>
    </row>
    <row r="1901" spans="1:14" ht="63.75" x14ac:dyDescent="0.25">
      <c r="A1901" s="94" t="s">
        <v>5012</v>
      </c>
      <c r="B1901" s="298" t="s">
        <v>5013</v>
      </c>
      <c r="C1901" s="54"/>
      <c r="D1901" s="137" t="s">
        <v>7879</v>
      </c>
      <c r="E1901" s="213">
        <v>318760</v>
      </c>
      <c r="F1901" s="88"/>
      <c r="G1901" s="326" t="s">
        <v>4897</v>
      </c>
      <c r="H1901" s="54"/>
      <c r="I1901" s="54"/>
      <c r="J1901" s="54"/>
      <c r="K1901" s="298"/>
      <c r="L1901" s="298" t="s">
        <v>1700</v>
      </c>
      <c r="M1901" s="88"/>
      <c r="N1901" s="93" t="s">
        <v>4894</v>
      </c>
    </row>
    <row r="1902" spans="1:14" ht="63.75" x14ac:dyDescent="0.25">
      <c r="A1902" s="94" t="s">
        <v>5014</v>
      </c>
      <c r="B1902" s="298" t="s">
        <v>5015</v>
      </c>
      <c r="C1902" s="54"/>
      <c r="D1902" s="137" t="s">
        <v>7879</v>
      </c>
      <c r="E1902" s="213">
        <v>345340</v>
      </c>
      <c r="F1902" s="88"/>
      <c r="G1902" s="326" t="s">
        <v>4897</v>
      </c>
      <c r="H1902" s="54"/>
      <c r="I1902" s="54"/>
      <c r="J1902" s="54"/>
      <c r="K1902" s="298"/>
      <c r="L1902" s="298" t="s">
        <v>1700</v>
      </c>
      <c r="M1902" s="88"/>
      <c r="N1902" s="93" t="s">
        <v>4894</v>
      </c>
    </row>
    <row r="1903" spans="1:14" ht="63.75" x14ac:dyDescent="0.25">
      <c r="A1903" s="94" t="s">
        <v>5016</v>
      </c>
      <c r="B1903" s="298" t="s">
        <v>5017</v>
      </c>
      <c r="C1903" s="54"/>
      <c r="D1903" s="137" t="s">
        <v>7879</v>
      </c>
      <c r="E1903" s="213">
        <v>17194090</v>
      </c>
      <c r="F1903" s="88"/>
      <c r="G1903" s="326" t="s">
        <v>4897</v>
      </c>
      <c r="H1903" s="54"/>
      <c r="I1903" s="54"/>
      <c r="J1903" s="54"/>
      <c r="K1903" s="298"/>
      <c r="L1903" s="298" t="s">
        <v>1700</v>
      </c>
      <c r="M1903" s="88"/>
      <c r="N1903" s="93" t="s">
        <v>4894</v>
      </c>
    </row>
    <row r="1904" spans="1:14" ht="63.75" x14ac:dyDescent="0.25">
      <c r="A1904" s="94" t="s">
        <v>5018</v>
      </c>
      <c r="B1904" s="298" t="s">
        <v>5019</v>
      </c>
      <c r="C1904" s="54"/>
      <c r="D1904" s="137" t="s">
        <v>7879</v>
      </c>
      <c r="E1904" s="213">
        <v>6286610</v>
      </c>
      <c r="F1904" s="88"/>
      <c r="G1904" s="326" t="s">
        <v>4897</v>
      </c>
      <c r="H1904" s="54"/>
      <c r="I1904" s="54"/>
      <c r="J1904" s="54"/>
      <c r="K1904" s="298"/>
      <c r="L1904" s="298" t="s">
        <v>1700</v>
      </c>
      <c r="M1904" s="88"/>
      <c r="N1904" s="93" t="s">
        <v>4894</v>
      </c>
    </row>
    <row r="1905" spans="1:14" ht="63.75" x14ac:dyDescent="0.25">
      <c r="A1905" s="94" t="s">
        <v>5020</v>
      </c>
      <c r="B1905" s="298" t="s">
        <v>5021</v>
      </c>
      <c r="C1905" s="54"/>
      <c r="D1905" s="137" t="s">
        <v>7879</v>
      </c>
      <c r="E1905" s="213">
        <v>562640</v>
      </c>
      <c r="F1905" s="88"/>
      <c r="G1905" s="326" t="s">
        <v>4897</v>
      </c>
      <c r="H1905" s="54"/>
      <c r="I1905" s="54"/>
      <c r="J1905" s="54"/>
      <c r="K1905" s="298"/>
      <c r="L1905" s="298" t="s">
        <v>1700</v>
      </c>
      <c r="M1905" s="88"/>
      <c r="N1905" s="93" t="s">
        <v>4894</v>
      </c>
    </row>
    <row r="1906" spans="1:14" ht="63.75" x14ac:dyDescent="0.25">
      <c r="A1906" s="94" t="s">
        <v>5022</v>
      </c>
      <c r="B1906" s="298" t="s">
        <v>5023</v>
      </c>
      <c r="C1906" s="54"/>
      <c r="D1906" s="137" t="s">
        <v>7879</v>
      </c>
      <c r="E1906" s="213">
        <v>1142800</v>
      </c>
      <c r="F1906" s="88"/>
      <c r="G1906" s="326" t="s">
        <v>4897</v>
      </c>
      <c r="H1906" s="54"/>
      <c r="I1906" s="54"/>
      <c r="J1906" s="54"/>
      <c r="K1906" s="298"/>
      <c r="L1906" s="298" t="s">
        <v>1700</v>
      </c>
      <c r="M1906" s="88"/>
      <c r="N1906" s="93" t="s">
        <v>4894</v>
      </c>
    </row>
    <row r="1907" spans="1:14" ht="63.75" x14ac:dyDescent="0.25">
      <c r="A1907" s="94" t="s">
        <v>5024</v>
      </c>
      <c r="B1907" s="298" t="s">
        <v>5025</v>
      </c>
      <c r="C1907" s="54"/>
      <c r="D1907" s="137" t="s">
        <v>7879</v>
      </c>
      <c r="E1907" s="213">
        <v>442850</v>
      </c>
      <c r="F1907" s="88"/>
      <c r="G1907" s="326" t="s">
        <v>4897</v>
      </c>
      <c r="H1907" s="54"/>
      <c r="I1907" s="54"/>
      <c r="J1907" s="54"/>
      <c r="K1907" s="298"/>
      <c r="L1907" s="298" t="s">
        <v>1700</v>
      </c>
      <c r="M1907" s="88"/>
      <c r="N1907" s="93" t="s">
        <v>4894</v>
      </c>
    </row>
    <row r="1908" spans="1:14" ht="63.75" x14ac:dyDescent="0.25">
      <c r="A1908" s="94" t="s">
        <v>5026</v>
      </c>
      <c r="B1908" s="298" t="s">
        <v>5027</v>
      </c>
      <c r="C1908" s="54"/>
      <c r="D1908" s="137" t="s">
        <v>7879</v>
      </c>
      <c r="E1908" s="213">
        <v>63780</v>
      </c>
      <c r="F1908" s="88"/>
      <c r="G1908" s="326" t="s">
        <v>4897</v>
      </c>
      <c r="H1908" s="54"/>
      <c r="I1908" s="54"/>
      <c r="J1908" s="54"/>
      <c r="K1908" s="298"/>
      <c r="L1908" s="298" t="s">
        <v>1700</v>
      </c>
      <c r="M1908" s="88"/>
      <c r="N1908" s="93" t="s">
        <v>5028</v>
      </c>
    </row>
    <row r="1909" spans="1:14" ht="63.75" x14ac:dyDescent="0.25">
      <c r="A1909" s="94" t="s">
        <v>5029</v>
      </c>
      <c r="B1909" s="298" t="s">
        <v>5030</v>
      </c>
      <c r="C1909" s="54"/>
      <c r="D1909" s="137" t="s">
        <v>7879</v>
      </c>
      <c r="E1909" s="213">
        <v>457400</v>
      </c>
      <c r="F1909" s="88"/>
      <c r="G1909" s="326" t="s">
        <v>4897</v>
      </c>
      <c r="H1909" s="54"/>
      <c r="I1909" s="54"/>
      <c r="J1909" s="54"/>
      <c r="K1909" s="298"/>
      <c r="L1909" s="298" t="s">
        <v>1700</v>
      </c>
      <c r="M1909" s="88"/>
      <c r="N1909" s="93" t="s">
        <v>4894</v>
      </c>
    </row>
    <row r="1910" spans="1:14" ht="63.75" x14ac:dyDescent="0.25">
      <c r="A1910" s="94" t="s">
        <v>5031</v>
      </c>
      <c r="B1910" s="298" t="s">
        <v>5032</v>
      </c>
      <c r="C1910" s="54"/>
      <c r="D1910" s="137" t="s">
        <v>7879</v>
      </c>
      <c r="E1910" s="213">
        <v>67910</v>
      </c>
      <c r="F1910" s="88"/>
      <c r="G1910" s="326" t="s">
        <v>4897</v>
      </c>
      <c r="H1910" s="54"/>
      <c r="I1910" s="54"/>
      <c r="J1910" s="54"/>
      <c r="K1910" s="298"/>
      <c r="L1910" s="298" t="s">
        <v>1700</v>
      </c>
      <c r="M1910" s="88"/>
      <c r="N1910" s="93" t="s">
        <v>4894</v>
      </c>
    </row>
    <row r="1911" spans="1:14" ht="63.75" x14ac:dyDescent="0.25">
      <c r="A1911" s="94" t="s">
        <v>5033</v>
      </c>
      <c r="B1911" s="298" t="s">
        <v>5034</v>
      </c>
      <c r="C1911" s="54"/>
      <c r="D1911" s="137" t="s">
        <v>7879</v>
      </c>
      <c r="E1911" s="213">
        <v>1117720</v>
      </c>
      <c r="F1911" s="88"/>
      <c r="G1911" s="326" t="s">
        <v>4897</v>
      </c>
      <c r="H1911" s="54"/>
      <c r="I1911" s="54"/>
      <c r="J1911" s="54"/>
      <c r="K1911" s="298"/>
      <c r="L1911" s="298" t="s">
        <v>1700</v>
      </c>
      <c r="M1911" s="88"/>
      <c r="N1911" s="93" t="s">
        <v>4894</v>
      </c>
    </row>
    <row r="1912" spans="1:14" ht="63.75" x14ac:dyDescent="0.25">
      <c r="A1912" s="94" t="s">
        <v>5035</v>
      </c>
      <c r="B1912" s="298" t="s">
        <v>5036</v>
      </c>
      <c r="C1912" s="54"/>
      <c r="D1912" s="137" t="s">
        <v>7879</v>
      </c>
      <c r="E1912" s="213">
        <v>905450</v>
      </c>
      <c r="F1912" s="88"/>
      <c r="G1912" s="326" t="s">
        <v>4897</v>
      </c>
      <c r="H1912" s="54"/>
      <c r="I1912" s="54"/>
      <c r="J1912" s="54"/>
      <c r="K1912" s="298"/>
      <c r="L1912" s="298" t="s">
        <v>1700</v>
      </c>
      <c r="M1912" s="88"/>
      <c r="N1912" s="93" t="s">
        <v>4894</v>
      </c>
    </row>
    <row r="1913" spans="1:14" ht="63.75" x14ac:dyDescent="0.25">
      <c r="A1913" s="94" t="s">
        <v>5037</v>
      </c>
      <c r="B1913" s="298" t="s">
        <v>5038</v>
      </c>
      <c r="C1913" s="54"/>
      <c r="D1913" s="137" t="s">
        <v>7879</v>
      </c>
      <c r="E1913" s="213">
        <v>407450</v>
      </c>
      <c r="F1913" s="88"/>
      <c r="G1913" s="326" t="s">
        <v>4897</v>
      </c>
      <c r="H1913" s="54"/>
      <c r="I1913" s="54"/>
      <c r="J1913" s="54"/>
      <c r="K1913" s="298"/>
      <c r="L1913" s="298" t="s">
        <v>1700</v>
      </c>
      <c r="M1913" s="88"/>
      <c r="N1913" s="93" t="s">
        <v>4894</v>
      </c>
    </row>
    <row r="1914" spans="1:14" ht="63.75" x14ac:dyDescent="0.25">
      <c r="A1914" s="94" t="s">
        <v>5039</v>
      </c>
      <c r="B1914" s="298" t="s">
        <v>5040</v>
      </c>
      <c r="C1914" s="54"/>
      <c r="D1914" s="137" t="s">
        <v>7879</v>
      </c>
      <c r="E1914" s="213">
        <v>1854610</v>
      </c>
      <c r="F1914" s="88"/>
      <c r="G1914" s="326" t="s">
        <v>4897</v>
      </c>
      <c r="H1914" s="54"/>
      <c r="I1914" s="54"/>
      <c r="J1914" s="54"/>
      <c r="K1914" s="298"/>
      <c r="L1914" s="298" t="s">
        <v>1700</v>
      </c>
      <c r="M1914" s="88"/>
      <c r="N1914" s="93" t="s">
        <v>4894</v>
      </c>
    </row>
    <row r="1915" spans="1:14" ht="63.75" x14ac:dyDescent="0.25">
      <c r="A1915" s="94" t="s">
        <v>5041</v>
      </c>
      <c r="B1915" s="298" t="s">
        <v>5042</v>
      </c>
      <c r="C1915" s="54"/>
      <c r="D1915" s="137" t="s">
        <v>7879</v>
      </c>
      <c r="E1915" s="213">
        <v>661570</v>
      </c>
      <c r="F1915" s="88"/>
      <c r="G1915" s="326" t="s">
        <v>4897</v>
      </c>
      <c r="H1915" s="54"/>
      <c r="I1915" s="54"/>
      <c r="J1915" s="54"/>
      <c r="K1915" s="298"/>
      <c r="L1915" s="298" t="s">
        <v>1700</v>
      </c>
      <c r="M1915" s="88"/>
      <c r="N1915" s="93" t="s">
        <v>4894</v>
      </c>
    </row>
    <row r="1916" spans="1:14" ht="63.75" x14ac:dyDescent="0.25">
      <c r="A1916" s="94" t="s">
        <v>5043</v>
      </c>
      <c r="B1916" s="298" t="s">
        <v>5044</v>
      </c>
      <c r="C1916" s="54"/>
      <c r="D1916" s="137" t="s">
        <v>7879</v>
      </c>
      <c r="E1916" s="213">
        <v>289080</v>
      </c>
      <c r="F1916" s="88"/>
      <c r="G1916" s="326" t="s">
        <v>4897</v>
      </c>
      <c r="H1916" s="54"/>
      <c r="I1916" s="54"/>
      <c r="J1916" s="54"/>
      <c r="K1916" s="298"/>
      <c r="L1916" s="298" t="s">
        <v>1700</v>
      </c>
      <c r="M1916" s="88"/>
      <c r="N1916" s="93" t="s">
        <v>4894</v>
      </c>
    </row>
    <row r="1917" spans="1:14" ht="63.75" x14ac:dyDescent="0.25">
      <c r="A1917" s="94" t="s">
        <v>5045</v>
      </c>
      <c r="B1917" s="298" t="s">
        <v>5046</v>
      </c>
      <c r="C1917" s="54"/>
      <c r="D1917" s="137" t="s">
        <v>7879</v>
      </c>
      <c r="E1917" s="213">
        <v>1156010</v>
      </c>
      <c r="F1917" s="88"/>
      <c r="G1917" s="326" t="s">
        <v>4897</v>
      </c>
      <c r="H1917" s="54"/>
      <c r="I1917" s="54"/>
      <c r="J1917" s="54"/>
      <c r="K1917" s="298"/>
      <c r="L1917" s="298" t="s">
        <v>1700</v>
      </c>
      <c r="M1917" s="88"/>
      <c r="N1917" s="93" t="s">
        <v>4894</v>
      </c>
    </row>
    <row r="1918" spans="1:14" ht="63.75" x14ac:dyDescent="0.25">
      <c r="A1918" s="94" t="s">
        <v>5047</v>
      </c>
      <c r="B1918" s="298" t="s">
        <v>5048</v>
      </c>
      <c r="C1918" s="54"/>
      <c r="D1918" s="137" t="s">
        <v>7879</v>
      </c>
      <c r="E1918" s="213">
        <v>3167730</v>
      </c>
      <c r="F1918" s="88"/>
      <c r="G1918" s="326" t="s">
        <v>4897</v>
      </c>
      <c r="H1918" s="54"/>
      <c r="I1918" s="54"/>
      <c r="J1918" s="54"/>
      <c r="K1918" s="298"/>
      <c r="L1918" s="298" t="s">
        <v>1700</v>
      </c>
      <c r="M1918" s="88"/>
      <c r="N1918" s="93" t="s">
        <v>4894</v>
      </c>
    </row>
    <row r="1919" spans="1:14" ht="63.75" x14ac:dyDescent="0.25">
      <c r="A1919" s="94" t="s">
        <v>5049</v>
      </c>
      <c r="B1919" s="298" t="s">
        <v>5050</v>
      </c>
      <c r="C1919" s="54"/>
      <c r="D1919" s="137" t="s">
        <v>7879</v>
      </c>
      <c r="E1919" s="213">
        <v>1734010</v>
      </c>
      <c r="F1919" s="88"/>
      <c r="G1919" s="326" t="s">
        <v>4897</v>
      </c>
      <c r="H1919" s="54"/>
      <c r="I1919" s="54"/>
      <c r="J1919" s="54"/>
      <c r="K1919" s="298"/>
      <c r="L1919" s="298" t="s">
        <v>1700</v>
      </c>
      <c r="M1919" s="88"/>
      <c r="N1919" s="93" t="s">
        <v>4894</v>
      </c>
    </row>
    <row r="1920" spans="1:14" ht="63.75" x14ac:dyDescent="0.25">
      <c r="A1920" s="94" t="s">
        <v>5051</v>
      </c>
      <c r="B1920" s="298" t="s">
        <v>5052</v>
      </c>
      <c r="C1920" s="54"/>
      <c r="D1920" s="137" t="s">
        <v>7879</v>
      </c>
      <c r="E1920" s="213">
        <v>265680</v>
      </c>
      <c r="F1920" s="88"/>
      <c r="G1920" s="326" t="s">
        <v>4897</v>
      </c>
      <c r="H1920" s="54"/>
      <c r="I1920" s="54"/>
      <c r="J1920" s="54"/>
      <c r="K1920" s="298"/>
      <c r="L1920" s="298" t="s">
        <v>1700</v>
      </c>
      <c r="M1920" s="88"/>
      <c r="N1920" s="93" t="s">
        <v>4894</v>
      </c>
    </row>
    <row r="1921" spans="1:14" ht="63.75" x14ac:dyDescent="0.25">
      <c r="A1921" s="94" t="s">
        <v>5053</v>
      </c>
      <c r="B1921" s="298" t="s">
        <v>5054</v>
      </c>
      <c r="C1921" s="54"/>
      <c r="D1921" s="137" t="s">
        <v>7879</v>
      </c>
      <c r="E1921" s="213">
        <v>1810890</v>
      </c>
      <c r="F1921" s="88"/>
      <c r="G1921" s="326" t="s">
        <v>4897</v>
      </c>
      <c r="H1921" s="54"/>
      <c r="I1921" s="54"/>
      <c r="J1921" s="54"/>
      <c r="K1921" s="298"/>
      <c r="L1921" s="298" t="s">
        <v>1700</v>
      </c>
      <c r="M1921" s="88"/>
      <c r="N1921" s="93" t="s">
        <v>4894</v>
      </c>
    </row>
    <row r="1922" spans="1:14" ht="63.75" x14ac:dyDescent="0.25">
      <c r="A1922" s="94" t="s">
        <v>5055</v>
      </c>
      <c r="B1922" s="298" t="s">
        <v>5056</v>
      </c>
      <c r="C1922" s="54"/>
      <c r="D1922" s="137" t="s">
        <v>7879</v>
      </c>
      <c r="E1922" s="213">
        <v>905450</v>
      </c>
      <c r="F1922" s="88"/>
      <c r="G1922" s="326" t="s">
        <v>4897</v>
      </c>
      <c r="H1922" s="54"/>
      <c r="I1922" s="54"/>
      <c r="J1922" s="54"/>
      <c r="K1922" s="298"/>
      <c r="L1922" s="298" t="s">
        <v>1700</v>
      </c>
      <c r="M1922" s="88"/>
      <c r="N1922" s="93" t="s">
        <v>4894</v>
      </c>
    </row>
    <row r="1923" spans="1:14" ht="63.75" x14ac:dyDescent="0.25">
      <c r="A1923" s="94" t="s">
        <v>5057</v>
      </c>
      <c r="B1923" s="298" t="s">
        <v>5058</v>
      </c>
      <c r="C1923" s="54"/>
      <c r="D1923" s="137" t="s">
        <v>7879</v>
      </c>
      <c r="E1923" s="213">
        <v>104780</v>
      </c>
      <c r="F1923" s="88"/>
      <c r="G1923" s="326" t="s">
        <v>4897</v>
      </c>
      <c r="H1923" s="54"/>
      <c r="I1923" s="54"/>
      <c r="J1923" s="54"/>
      <c r="K1923" s="298"/>
      <c r="L1923" s="298" t="s">
        <v>1700</v>
      </c>
      <c r="M1923" s="88"/>
      <c r="N1923" s="93" t="s">
        <v>4894</v>
      </c>
    </row>
    <row r="1924" spans="1:14" ht="63.75" x14ac:dyDescent="0.25">
      <c r="A1924" s="94" t="s">
        <v>5059</v>
      </c>
      <c r="B1924" s="298" t="s">
        <v>5060</v>
      </c>
      <c r="C1924" s="54"/>
      <c r="D1924" s="137" t="s">
        <v>7879</v>
      </c>
      <c r="E1924" s="213">
        <v>8404330</v>
      </c>
      <c r="F1924" s="88"/>
      <c r="G1924" s="326" t="s">
        <v>4897</v>
      </c>
      <c r="H1924" s="54"/>
      <c r="I1924" s="54"/>
      <c r="J1924" s="54"/>
      <c r="K1924" s="298"/>
      <c r="L1924" s="298" t="s">
        <v>1700</v>
      </c>
      <c r="M1924" s="88"/>
      <c r="N1924" s="93" t="s">
        <v>4894</v>
      </c>
    </row>
    <row r="1925" spans="1:14" ht="63.75" x14ac:dyDescent="0.25">
      <c r="A1925" s="94" t="s">
        <v>5061</v>
      </c>
      <c r="B1925" s="298" t="s">
        <v>5062</v>
      </c>
      <c r="C1925" s="54"/>
      <c r="D1925" s="137" t="s">
        <v>7879</v>
      </c>
      <c r="E1925" s="213">
        <v>354320</v>
      </c>
      <c r="F1925" s="88"/>
      <c r="G1925" s="326" t="s">
        <v>4897</v>
      </c>
      <c r="H1925" s="54"/>
      <c r="I1925" s="54"/>
      <c r="J1925" s="54"/>
      <c r="K1925" s="298"/>
      <c r="L1925" s="298" t="s">
        <v>1700</v>
      </c>
      <c r="M1925" s="88"/>
      <c r="N1925" s="93" t="s">
        <v>4894</v>
      </c>
    </row>
    <row r="1926" spans="1:14" ht="63.75" x14ac:dyDescent="0.25">
      <c r="A1926" s="94" t="s">
        <v>5063</v>
      </c>
      <c r="B1926" s="298" t="s">
        <v>5064</v>
      </c>
      <c r="C1926" s="54"/>
      <c r="D1926" s="137" t="s">
        <v>7879</v>
      </c>
      <c r="E1926" s="213">
        <v>293950</v>
      </c>
      <c r="F1926" s="88"/>
      <c r="G1926" s="326" t="s">
        <v>4897</v>
      </c>
      <c r="H1926" s="54"/>
      <c r="I1926" s="54"/>
      <c r="J1926" s="54"/>
      <c r="K1926" s="298"/>
      <c r="L1926" s="298" t="s">
        <v>1700</v>
      </c>
      <c r="M1926" s="88"/>
      <c r="N1926" s="93" t="s">
        <v>4894</v>
      </c>
    </row>
    <row r="1927" spans="1:14" ht="63.75" x14ac:dyDescent="0.25">
      <c r="A1927" s="94" t="s">
        <v>5065</v>
      </c>
      <c r="B1927" s="298" t="s">
        <v>5062</v>
      </c>
      <c r="C1927" s="54"/>
      <c r="D1927" s="137" t="s">
        <v>7879</v>
      </c>
      <c r="E1927" s="213">
        <v>966460</v>
      </c>
      <c r="F1927" s="88"/>
      <c r="G1927" s="326" t="s">
        <v>4897</v>
      </c>
      <c r="H1927" s="54"/>
      <c r="I1927" s="54"/>
      <c r="J1927" s="54"/>
      <c r="K1927" s="298"/>
      <c r="L1927" s="298" t="s">
        <v>1700</v>
      </c>
      <c r="M1927" s="88"/>
      <c r="N1927" s="93" t="s">
        <v>4894</v>
      </c>
    </row>
    <row r="1928" spans="1:14" ht="63.75" x14ac:dyDescent="0.25">
      <c r="A1928" s="94" t="s">
        <v>5066</v>
      </c>
      <c r="B1928" s="298" t="s">
        <v>5062</v>
      </c>
      <c r="C1928" s="54"/>
      <c r="D1928" s="137" t="s">
        <v>7879</v>
      </c>
      <c r="E1928" s="213">
        <v>534330</v>
      </c>
      <c r="F1928" s="88"/>
      <c r="G1928" s="326" t="s">
        <v>4897</v>
      </c>
      <c r="H1928" s="54"/>
      <c r="I1928" s="54"/>
      <c r="J1928" s="54"/>
      <c r="K1928" s="298"/>
      <c r="L1928" s="298" t="s">
        <v>1700</v>
      </c>
      <c r="M1928" s="88"/>
      <c r="N1928" s="93" t="s">
        <v>4894</v>
      </c>
    </row>
    <row r="1929" spans="1:14" ht="63.75" x14ac:dyDescent="0.25">
      <c r="A1929" s="94" t="s">
        <v>5067</v>
      </c>
      <c r="B1929" s="298" t="s">
        <v>5062</v>
      </c>
      <c r="C1929" s="54"/>
      <c r="D1929" s="137" t="s">
        <v>7879</v>
      </c>
      <c r="E1929" s="213">
        <v>72450</v>
      </c>
      <c r="F1929" s="88"/>
      <c r="G1929" s="326" t="s">
        <v>4897</v>
      </c>
      <c r="H1929" s="54"/>
      <c r="I1929" s="54"/>
      <c r="J1929" s="54"/>
      <c r="K1929" s="298"/>
      <c r="L1929" s="298" t="s">
        <v>1700</v>
      </c>
      <c r="M1929" s="88"/>
      <c r="N1929" s="93" t="s">
        <v>4894</v>
      </c>
    </row>
    <row r="1930" spans="1:14" ht="63.75" x14ac:dyDescent="0.25">
      <c r="A1930" s="94" t="s">
        <v>5068</v>
      </c>
      <c r="B1930" s="298" t="s">
        <v>5069</v>
      </c>
      <c r="C1930" s="54"/>
      <c r="D1930" s="137" t="s">
        <v>7879</v>
      </c>
      <c r="E1930" s="213">
        <v>150280</v>
      </c>
      <c r="F1930" s="88"/>
      <c r="G1930" s="326" t="s">
        <v>4897</v>
      </c>
      <c r="H1930" s="54"/>
      <c r="I1930" s="54"/>
      <c r="J1930" s="54"/>
      <c r="K1930" s="298"/>
      <c r="L1930" s="298" t="s">
        <v>1700</v>
      </c>
      <c r="M1930" s="88"/>
      <c r="N1930" s="93" t="s">
        <v>4894</v>
      </c>
    </row>
    <row r="1931" spans="1:14" ht="63.75" x14ac:dyDescent="0.25">
      <c r="A1931" s="94" t="s">
        <v>5070</v>
      </c>
      <c r="B1931" s="298" t="s">
        <v>5069</v>
      </c>
      <c r="C1931" s="54"/>
      <c r="D1931" s="137" t="s">
        <v>7879</v>
      </c>
      <c r="E1931" s="213">
        <v>249680</v>
      </c>
      <c r="F1931" s="88"/>
      <c r="G1931" s="326" t="s">
        <v>4897</v>
      </c>
      <c r="H1931" s="54"/>
      <c r="I1931" s="54"/>
      <c r="J1931" s="54"/>
      <c r="K1931" s="298"/>
      <c r="L1931" s="298" t="s">
        <v>1700</v>
      </c>
      <c r="M1931" s="88"/>
      <c r="N1931" s="93" t="s">
        <v>4894</v>
      </c>
    </row>
    <row r="1932" spans="1:14" ht="63.75" x14ac:dyDescent="0.25">
      <c r="A1932" s="94" t="s">
        <v>5071</v>
      </c>
      <c r="B1932" s="298" t="s">
        <v>5069</v>
      </c>
      <c r="C1932" s="54"/>
      <c r="D1932" s="137" t="s">
        <v>7879</v>
      </c>
      <c r="E1932" s="213">
        <v>431880</v>
      </c>
      <c r="F1932" s="88"/>
      <c r="G1932" s="326" t="s">
        <v>4897</v>
      </c>
      <c r="H1932" s="54"/>
      <c r="I1932" s="54"/>
      <c r="J1932" s="54"/>
      <c r="K1932" s="298"/>
      <c r="L1932" s="298" t="s">
        <v>1700</v>
      </c>
      <c r="M1932" s="88"/>
      <c r="N1932" s="93" t="s">
        <v>4894</v>
      </c>
    </row>
    <row r="1933" spans="1:14" ht="63.75" x14ac:dyDescent="0.25">
      <c r="A1933" s="94" t="s">
        <v>5072</v>
      </c>
      <c r="B1933" s="298" t="s">
        <v>5073</v>
      </c>
      <c r="C1933" s="54"/>
      <c r="D1933" s="137" t="s">
        <v>7879</v>
      </c>
      <c r="E1933" s="213">
        <v>786960</v>
      </c>
      <c r="F1933" s="88"/>
      <c r="G1933" s="326" t="s">
        <v>4897</v>
      </c>
      <c r="H1933" s="54"/>
      <c r="I1933" s="54"/>
      <c r="J1933" s="54"/>
      <c r="K1933" s="298"/>
      <c r="L1933" s="298" t="s">
        <v>1700</v>
      </c>
      <c r="M1933" s="88"/>
      <c r="N1933" s="93" t="s">
        <v>4894</v>
      </c>
    </row>
    <row r="1934" spans="1:14" ht="63.75" x14ac:dyDescent="0.25">
      <c r="A1934" s="94" t="s">
        <v>5074</v>
      </c>
      <c r="B1934" s="298" t="s">
        <v>5073</v>
      </c>
      <c r="C1934" s="54"/>
      <c r="D1934" s="137" t="s">
        <v>7879</v>
      </c>
      <c r="E1934" s="213">
        <v>346880</v>
      </c>
      <c r="F1934" s="88"/>
      <c r="G1934" s="326" t="s">
        <v>4897</v>
      </c>
      <c r="H1934" s="54"/>
      <c r="I1934" s="54"/>
      <c r="J1934" s="54"/>
      <c r="K1934" s="298"/>
      <c r="L1934" s="298" t="s">
        <v>1700</v>
      </c>
      <c r="M1934" s="88"/>
      <c r="N1934" s="93" t="s">
        <v>4894</v>
      </c>
    </row>
    <row r="1935" spans="1:14" ht="63.75" x14ac:dyDescent="0.25">
      <c r="A1935" s="94" t="s">
        <v>5075</v>
      </c>
      <c r="B1935" s="298" t="s">
        <v>5076</v>
      </c>
      <c r="C1935" s="54"/>
      <c r="D1935" s="137" t="s">
        <v>7879</v>
      </c>
      <c r="E1935" s="213">
        <v>2029820</v>
      </c>
      <c r="F1935" s="88"/>
      <c r="G1935" s="326" t="s">
        <v>4897</v>
      </c>
      <c r="H1935" s="54"/>
      <c r="I1935" s="54"/>
      <c r="J1935" s="54"/>
      <c r="K1935" s="298"/>
      <c r="L1935" s="298" t="s">
        <v>1700</v>
      </c>
      <c r="M1935" s="88"/>
      <c r="N1935" s="93" t="s">
        <v>4894</v>
      </c>
    </row>
    <row r="1936" spans="1:14" ht="63.75" x14ac:dyDescent="0.25">
      <c r="A1936" s="94" t="s">
        <v>5077</v>
      </c>
      <c r="B1936" s="298" t="s">
        <v>5078</v>
      </c>
      <c r="C1936" s="54"/>
      <c r="D1936" s="137" t="s">
        <v>7879</v>
      </c>
      <c r="E1936" s="213">
        <v>1449870</v>
      </c>
      <c r="F1936" s="88"/>
      <c r="G1936" s="326" t="s">
        <v>4897</v>
      </c>
      <c r="H1936" s="54"/>
      <c r="I1936" s="54"/>
      <c r="J1936" s="54"/>
      <c r="K1936" s="298"/>
      <c r="L1936" s="298" t="s">
        <v>1700</v>
      </c>
      <c r="M1936" s="88"/>
      <c r="N1936" s="93"/>
    </row>
    <row r="1937" spans="1:14" ht="63.75" x14ac:dyDescent="0.25">
      <c r="A1937" s="94" t="s">
        <v>5079</v>
      </c>
      <c r="B1937" s="298" t="s">
        <v>5080</v>
      </c>
      <c r="C1937" s="54"/>
      <c r="D1937" s="137" t="s">
        <v>7879</v>
      </c>
      <c r="E1937" s="213">
        <v>579950</v>
      </c>
      <c r="F1937" s="88"/>
      <c r="G1937" s="326" t="s">
        <v>4897</v>
      </c>
      <c r="H1937" s="54"/>
      <c r="I1937" s="54"/>
      <c r="J1937" s="54"/>
      <c r="K1937" s="298"/>
      <c r="L1937" s="298" t="s">
        <v>1700</v>
      </c>
      <c r="M1937" s="88"/>
      <c r="N1937" s="93" t="s">
        <v>4894</v>
      </c>
    </row>
    <row r="1938" spans="1:14" ht="63.75" x14ac:dyDescent="0.25">
      <c r="A1938" s="94" t="s">
        <v>5081</v>
      </c>
      <c r="B1938" s="298" t="s">
        <v>5082</v>
      </c>
      <c r="C1938" s="54"/>
      <c r="D1938" s="137" t="s">
        <v>7879</v>
      </c>
      <c r="E1938" s="213">
        <v>1973620</v>
      </c>
      <c r="F1938" s="88"/>
      <c r="G1938" s="326" t="s">
        <v>4897</v>
      </c>
      <c r="H1938" s="54"/>
      <c r="I1938" s="54"/>
      <c r="J1938" s="54"/>
      <c r="K1938" s="298"/>
      <c r="L1938" s="298" t="s">
        <v>1700</v>
      </c>
      <c r="M1938" s="88"/>
      <c r="N1938" s="93" t="s">
        <v>4894</v>
      </c>
    </row>
    <row r="1939" spans="1:14" ht="63.75" x14ac:dyDescent="0.25">
      <c r="A1939" s="94" t="s">
        <v>5083</v>
      </c>
      <c r="B1939" s="298" t="s">
        <v>5073</v>
      </c>
      <c r="C1939" s="54"/>
      <c r="D1939" s="137" t="s">
        <v>7879</v>
      </c>
      <c r="E1939" s="213">
        <v>867010</v>
      </c>
      <c r="F1939" s="88"/>
      <c r="G1939" s="326" t="s">
        <v>4897</v>
      </c>
      <c r="H1939" s="54"/>
      <c r="I1939" s="54"/>
      <c r="J1939" s="54"/>
      <c r="K1939" s="298"/>
      <c r="L1939" s="298" t="s">
        <v>1700</v>
      </c>
      <c r="M1939" s="88"/>
      <c r="N1939" s="93" t="s">
        <v>4894</v>
      </c>
    </row>
    <row r="1940" spans="1:14" ht="63.75" x14ac:dyDescent="0.25">
      <c r="A1940" s="94" t="s">
        <v>5084</v>
      </c>
      <c r="B1940" s="298" t="s">
        <v>5085</v>
      </c>
      <c r="C1940" s="54"/>
      <c r="D1940" s="137" t="s">
        <v>7879</v>
      </c>
      <c r="E1940" s="213">
        <v>756700</v>
      </c>
      <c r="F1940" s="88"/>
      <c r="G1940" s="326" t="s">
        <v>4897</v>
      </c>
      <c r="H1940" s="54"/>
      <c r="I1940" s="54"/>
      <c r="J1940" s="54"/>
      <c r="K1940" s="298"/>
      <c r="L1940" s="298" t="s">
        <v>1700</v>
      </c>
      <c r="M1940" s="88"/>
      <c r="N1940" s="93" t="s">
        <v>4894</v>
      </c>
    </row>
    <row r="1941" spans="1:14" ht="63.75" x14ac:dyDescent="0.25">
      <c r="A1941" s="94" t="s">
        <v>5086</v>
      </c>
      <c r="B1941" s="298" t="s">
        <v>5087</v>
      </c>
      <c r="C1941" s="54"/>
      <c r="D1941" s="137" t="s">
        <v>7879</v>
      </c>
      <c r="E1941" s="213">
        <v>222220</v>
      </c>
      <c r="F1941" s="88"/>
      <c r="G1941" s="326" t="s">
        <v>4897</v>
      </c>
      <c r="H1941" s="54"/>
      <c r="I1941" s="54"/>
      <c r="J1941" s="54"/>
      <c r="K1941" s="298"/>
      <c r="L1941" s="298" t="s">
        <v>1700</v>
      </c>
      <c r="M1941" s="88"/>
      <c r="N1941" s="93" t="s">
        <v>4894</v>
      </c>
    </row>
    <row r="1942" spans="1:14" ht="63.75" x14ac:dyDescent="0.25">
      <c r="A1942" s="298"/>
      <c r="B1942" s="298" t="s">
        <v>5088</v>
      </c>
      <c r="C1942" s="54"/>
      <c r="D1942" s="137" t="s">
        <v>7879</v>
      </c>
      <c r="E1942" s="213">
        <v>266000</v>
      </c>
      <c r="F1942" s="88"/>
      <c r="G1942" s="361" t="s">
        <v>5089</v>
      </c>
      <c r="H1942" s="54"/>
      <c r="I1942" s="54"/>
      <c r="J1942" s="54"/>
      <c r="K1942" s="298"/>
      <c r="L1942" s="298" t="s">
        <v>5090</v>
      </c>
      <c r="M1942" s="88"/>
      <c r="N1942" s="95"/>
    </row>
    <row r="1943" spans="1:14" ht="63.75" x14ac:dyDescent="0.25">
      <c r="A1943" s="94">
        <v>1101043008</v>
      </c>
      <c r="B1943" s="298" t="s">
        <v>5091</v>
      </c>
      <c r="C1943" s="54"/>
      <c r="D1943" s="137" t="s">
        <v>7879</v>
      </c>
      <c r="E1943" s="213">
        <v>163500</v>
      </c>
      <c r="F1943" s="88"/>
      <c r="G1943" s="361"/>
      <c r="H1943" s="54"/>
      <c r="I1943" s="54"/>
      <c r="J1943" s="54"/>
      <c r="K1943" s="298"/>
      <c r="L1943" s="298" t="s">
        <v>5092</v>
      </c>
      <c r="M1943" s="88"/>
      <c r="N1943" s="95"/>
    </row>
    <row r="1944" spans="1:14" ht="63.75" x14ac:dyDescent="0.25">
      <c r="A1944" s="298">
        <v>101032231</v>
      </c>
      <c r="B1944" s="298" t="s">
        <v>5093</v>
      </c>
      <c r="C1944" s="54"/>
      <c r="D1944" s="137" t="s">
        <v>7879</v>
      </c>
      <c r="E1944" s="213">
        <v>659820</v>
      </c>
      <c r="F1944" s="88"/>
      <c r="G1944" s="326" t="s">
        <v>4897</v>
      </c>
      <c r="H1944" s="54"/>
      <c r="I1944" s="54"/>
      <c r="J1944" s="54"/>
      <c r="K1944" s="298"/>
      <c r="L1944" s="298" t="s">
        <v>5094</v>
      </c>
      <c r="M1944" s="88"/>
      <c r="N1944" s="93"/>
    </row>
    <row r="1945" spans="1:14" ht="63.75" x14ac:dyDescent="0.25">
      <c r="A1945" s="94" t="s">
        <v>5095</v>
      </c>
      <c r="B1945" s="298" t="s">
        <v>5096</v>
      </c>
      <c r="C1945" s="54"/>
      <c r="D1945" s="137" t="s">
        <v>7879</v>
      </c>
      <c r="E1945" s="213">
        <v>145530</v>
      </c>
      <c r="F1945" s="88"/>
      <c r="G1945" s="326" t="s">
        <v>4897</v>
      </c>
      <c r="H1945" s="54"/>
      <c r="I1945" s="54"/>
      <c r="J1945" s="54"/>
      <c r="K1945" s="298"/>
      <c r="L1945" s="298" t="s">
        <v>1700</v>
      </c>
      <c r="M1945" s="88"/>
      <c r="N1945" s="93"/>
    </row>
    <row r="1946" spans="1:14" ht="63.75" x14ac:dyDescent="0.25">
      <c r="A1946" s="94"/>
      <c r="B1946" s="298" t="s">
        <v>5097</v>
      </c>
      <c r="C1946" s="54"/>
      <c r="D1946" s="137" t="s">
        <v>7879</v>
      </c>
      <c r="E1946" s="213">
        <v>125890</v>
      </c>
      <c r="F1946" s="88"/>
      <c r="G1946" s="326" t="s">
        <v>4897</v>
      </c>
      <c r="H1946" s="54"/>
      <c r="I1946" s="54"/>
      <c r="J1946" s="54"/>
      <c r="K1946" s="298"/>
      <c r="L1946" s="298" t="s">
        <v>5098</v>
      </c>
      <c r="M1946" s="88"/>
      <c r="N1946" s="95"/>
    </row>
    <row r="1947" spans="1:14" ht="63.75" x14ac:dyDescent="0.25">
      <c r="A1947" s="94" t="s">
        <v>5099</v>
      </c>
      <c r="B1947" s="298" t="s">
        <v>5100</v>
      </c>
      <c r="C1947" s="54"/>
      <c r="D1947" s="137" t="s">
        <v>7879</v>
      </c>
      <c r="E1947" s="213">
        <v>23080</v>
      </c>
      <c r="F1947" s="88"/>
      <c r="G1947" s="326" t="s">
        <v>4897</v>
      </c>
      <c r="H1947" s="54"/>
      <c r="I1947" s="54"/>
      <c r="J1947" s="54"/>
      <c r="K1947" s="298"/>
      <c r="L1947" s="298" t="s">
        <v>5101</v>
      </c>
      <c r="M1947" s="88"/>
      <c r="N1947" s="93"/>
    </row>
    <row r="1948" spans="1:14" ht="63.75" x14ac:dyDescent="0.25">
      <c r="A1948" s="94" t="s">
        <v>5102</v>
      </c>
      <c r="B1948" s="298" t="s">
        <v>5103</v>
      </c>
      <c r="C1948" s="54"/>
      <c r="D1948" s="137" t="s">
        <v>7879</v>
      </c>
      <c r="E1948" s="213">
        <v>348930</v>
      </c>
      <c r="F1948" s="88"/>
      <c r="G1948" s="326" t="s">
        <v>4897</v>
      </c>
      <c r="H1948" s="54"/>
      <c r="I1948" s="54"/>
      <c r="J1948" s="54"/>
      <c r="K1948" s="298"/>
      <c r="L1948" s="298" t="s">
        <v>5101</v>
      </c>
      <c r="M1948" s="88"/>
      <c r="N1948" s="93"/>
    </row>
    <row r="1949" spans="1:14" ht="63.75" x14ac:dyDescent="0.25">
      <c r="A1949" s="94" t="s">
        <v>5104</v>
      </c>
      <c r="B1949" s="298" t="s">
        <v>5105</v>
      </c>
      <c r="C1949" s="54"/>
      <c r="D1949" s="137" t="s">
        <v>7879</v>
      </c>
      <c r="E1949" s="213">
        <v>349070</v>
      </c>
      <c r="F1949" s="88"/>
      <c r="G1949" s="326" t="s">
        <v>4897</v>
      </c>
      <c r="H1949" s="54"/>
      <c r="I1949" s="54"/>
      <c r="J1949" s="54"/>
      <c r="K1949" s="298"/>
      <c r="L1949" s="298" t="s">
        <v>5101</v>
      </c>
      <c r="M1949" s="88"/>
      <c r="N1949" s="93"/>
    </row>
    <row r="1950" spans="1:14" ht="63.75" x14ac:dyDescent="0.25">
      <c r="A1950" s="94" t="s">
        <v>5106</v>
      </c>
      <c r="B1950" s="298" t="s">
        <v>5107</v>
      </c>
      <c r="C1950" s="54"/>
      <c r="D1950" s="137" t="s">
        <v>7879</v>
      </c>
      <c r="E1950" s="213">
        <v>45330</v>
      </c>
      <c r="F1950" s="88"/>
      <c r="G1950" s="326" t="s">
        <v>4897</v>
      </c>
      <c r="H1950" s="54"/>
      <c r="I1950" s="54"/>
      <c r="J1950" s="54"/>
      <c r="K1950" s="298"/>
      <c r="L1950" s="298" t="s">
        <v>5101</v>
      </c>
      <c r="M1950" s="88"/>
      <c r="N1950" s="93"/>
    </row>
    <row r="1951" spans="1:14" ht="63.75" x14ac:dyDescent="0.25">
      <c r="A1951" s="94" t="s">
        <v>5108</v>
      </c>
      <c r="B1951" s="298" t="s">
        <v>5109</v>
      </c>
      <c r="C1951" s="54"/>
      <c r="D1951" s="137" t="s">
        <v>7879</v>
      </c>
      <c r="E1951" s="213">
        <v>1151210</v>
      </c>
      <c r="F1951" s="88"/>
      <c r="G1951" s="326" t="s">
        <v>4897</v>
      </c>
      <c r="H1951" s="54"/>
      <c r="I1951" s="54"/>
      <c r="J1951" s="54"/>
      <c r="K1951" s="298"/>
      <c r="L1951" s="298" t="s">
        <v>1700</v>
      </c>
      <c r="M1951" s="88"/>
      <c r="N1951" s="93"/>
    </row>
    <row r="1952" spans="1:14" ht="63.75" x14ac:dyDescent="0.25">
      <c r="A1952" s="94" t="s">
        <v>5110</v>
      </c>
      <c r="B1952" s="298" t="s">
        <v>5111</v>
      </c>
      <c r="C1952" s="54"/>
      <c r="D1952" s="137" t="s">
        <v>7879</v>
      </c>
      <c r="E1952" s="213">
        <v>183900</v>
      </c>
      <c r="F1952" s="88"/>
      <c r="G1952" s="326" t="s">
        <v>4897</v>
      </c>
      <c r="H1952" s="54"/>
      <c r="I1952" s="54"/>
      <c r="J1952" s="54"/>
      <c r="K1952" s="298"/>
      <c r="L1952" s="298" t="s">
        <v>1700</v>
      </c>
      <c r="M1952" s="88"/>
      <c r="N1952" s="93"/>
    </row>
    <row r="1953" spans="1:14" ht="63.75" x14ac:dyDescent="0.25">
      <c r="A1953" s="299" t="s">
        <v>425</v>
      </c>
      <c r="B1953" s="299" t="s">
        <v>5122</v>
      </c>
      <c r="C1953" s="54"/>
      <c r="D1953" s="137" t="s">
        <v>7879</v>
      </c>
      <c r="E1953" s="99">
        <v>4409800</v>
      </c>
      <c r="F1953" s="88"/>
      <c r="G1953" s="327"/>
      <c r="H1953" s="54"/>
      <c r="I1953" s="54"/>
      <c r="J1953" s="54"/>
      <c r="K1953" s="299" t="s">
        <v>5123</v>
      </c>
      <c r="L1953" s="299" t="s">
        <v>5124</v>
      </c>
      <c r="M1953" s="88"/>
      <c r="N1953" s="93" t="s">
        <v>4894</v>
      </c>
    </row>
    <row r="1954" spans="1:14" ht="63.75" x14ac:dyDescent="0.25">
      <c r="A1954" s="134" t="s">
        <v>5130</v>
      </c>
      <c r="B1954" s="299" t="s">
        <v>5131</v>
      </c>
      <c r="C1954" s="54"/>
      <c r="D1954" s="137" t="s">
        <v>7879</v>
      </c>
      <c r="E1954" s="99">
        <v>7532420</v>
      </c>
      <c r="F1954" s="88"/>
      <c r="G1954" s="327" t="s">
        <v>4897</v>
      </c>
      <c r="H1954" s="54"/>
      <c r="I1954" s="54"/>
      <c r="J1954" s="54"/>
      <c r="K1954" s="299" t="s">
        <v>425</v>
      </c>
      <c r="L1954" s="299" t="s">
        <v>5132</v>
      </c>
      <c r="M1954" s="88"/>
      <c r="N1954" s="93" t="s">
        <v>4894</v>
      </c>
    </row>
    <row r="1955" spans="1:14" ht="63.75" x14ac:dyDescent="0.25">
      <c r="A1955" s="258"/>
      <c r="B1955" s="294" t="s">
        <v>5216</v>
      </c>
      <c r="C1955" s="54"/>
      <c r="D1955" s="137" t="s">
        <v>7879</v>
      </c>
      <c r="E1955" s="99">
        <v>21445</v>
      </c>
      <c r="F1955" s="88"/>
      <c r="G1955" s="327" t="s">
        <v>5218</v>
      </c>
      <c r="H1955" s="54"/>
      <c r="I1955" s="54"/>
      <c r="J1955" s="54"/>
      <c r="K1955" s="258" t="s">
        <v>5217</v>
      </c>
      <c r="L1955" s="299" t="s">
        <v>5219</v>
      </c>
      <c r="M1955" s="88"/>
      <c r="N1955" s="294"/>
    </row>
    <row r="1956" spans="1:14" ht="63.75" x14ac:dyDescent="0.25">
      <c r="A1956" s="258"/>
      <c r="B1956" s="294" t="s">
        <v>5220</v>
      </c>
      <c r="C1956" s="54"/>
      <c r="D1956" s="137" t="s">
        <v>7879</v>
      </c>
      <c r="E1956" s="99">
        <v>7024</v>
      </c>
      <c r="F1956" s="88"/>
      <c r="G1956" s="327" t="s">
        <v>5218</v>
      </c>
      <c r="H1956" s="54"/>
      <c r="I1956" s="54"/>
      <c r="J1956" s="54"/>
      <c r="K1956" s="258" t="s">
        <v>5221</v>
      </c>
      <c r="L1956" s="299" t="s">
        <v>5222</v>
      </c>
      <c r="M1956" s="88"/>
      <c r="N1956" s="294"/>
    </row>
    <row r="1957" spans="1:14" ht="63.75" x14ac:dyDescent="0.25">
      <c r="A1957" s="258"/>
      <c r="B1957" s="294" t="s">
        <v>5220</v>
      </c>
      <c r="C1957" s="54"/>
      <c r="D1957" s="137" t="s">
        <v>7879</v>
      </c>
      <c r="E1957" s="99">
        <v>106995</v>
      </c>
      <c r="F1957" s="88"/>
      <c r="G1957" s="327" t="s">
        <v>5224</v>
      </c>
      <c r="H1957" s="54"/>
      <c r="I1957" s="54"/>
      <c r="J1957" s="54"/>
      <c r="K1957" s="258" t="s">
        <v>5223</v>
      </c>
      <c r="L1957" s="299" t="s">
        <v>5225</v>
      </c>
      <c r="M1957" s="88"/>
      <c r="N1957" s="294"/>
    </row>
    <row r="1958" spans="1:14" ht="114.75" x14ac:dyDescent="0.25">
      <c r="A1958" s="258"/>
      <c r="B1958" s="294" t="s">
        <v>5226</v>
      </c>
      <c r="C1958" s="54"/>
      <c r="D1958" s="137" t="s">
        <v>7879</v>
      </c>
      <c r="E1958" s="99">
        <v>3776652.85</v>
      </c>
      <c r="F1958" s="88"/>
      <c r="G1958" s="279" t="s">
        <v>5227</v>
      </c>
      <c r="H1958" s="54"/>
      <c r="I1958" s="54"/>
      <c r="J1958" s="54"/>
      <c r="K1958" s="258"/>
      <c r="L1958" s="299" t="s">
        <v>50</v>
      </c>
      <c r="M1958" s="88"/>
      <c r="N1958" s="294" t="s">
        <v>5228</v>
      </c>
    </row>
    <row r="1959" spans="1:14" ht="76.5" x14ac:dyDescent="0.25">
      <c r="A1959" s="258"/>
      <c r="B1959" s="294" t="s">
        <v>5229</v>
      </c>
      <c r="C1959" s="54"/>
      <c r="D1959" s="137" t="s">
        <v>7879</v>
      </c>
      <c r="E1959" s="99">
        <v>9507448</v>
      </c>
      <c r="F1959" s="88"/>
      <c r="G1959" s="327" t="s">
        <v>5231</v>
      </c>
      <c r="H1959" s="54"/>
      <c r="I1959" s="54"/>
      <c r="J1959" s="54"/>
      <c r="K1959" s="258" t="s">
        <v>5230</v>
      </c>
      <c r="L1959" s="299" t="s">
        <v>50</v>
      </c>
      <c r="M1959" s="88"/>
      <c r="N1959" s="294"/>
    </row>
    <row r="1960" spans="1:14" ht="63.75" x14ac:dyDescent="0.25">
      <c r="A1960" s="258"/>
      <c r="B1960" s="294" t="s">
        <v>5238</v>
      </c>
      <c r="C1960" s="54"/>
      <c r="D1960" s="137" t="s">
        <v>7879</v>
      </c>
      <c r="E1960" s="99">
        <v>4068</v>
      </c>
      <c r="F1960" s="88"/>
      <c r="G1960" s="327" t="s">
        <v>5240</v>
      </c>
      <c r="H1960" s="54"/>
      <c r="I1960" s="54"/>
      <c r="J1960" s="54"/>
      <c r="K1960" s="294" t="s">
        <v>5239</v>
      </c>
      <c r="L1960" s="299" t="s">
        <v>5241</v>
      </c>
      <c r="M1960" s="88"/>
      <c r="N1960" s="294"/>
    </row>
    <row r="1961" spans="1:14" ht="63.75" x14ac:dyDescent="0.25">
      <c r="A1961" s="258"/>
      <c r="B1961" s="294" t="s">
        <v>5246</v>
      </c>
      <c r="C1961" s="54"/>
      <c r="D1961" s="137" t="s">
        <v>7879</v>
      </c>
      <c r="E1961" s="99">
        <v>18411</v>
      </c>
      <c r="F1961" s="88"/>
      <c r="G1961" s="327" t="s">
        <v>5240</v>
      </c>
      <c r="H1961" s="54"/>
      <c r="I1961" s="54"/>
      <c r="J1961" s="54"/>
      <c r="K1961" s="294" t="s">
        <v>5247</v>
      </c>
      <c r="L1961" s="299" t="s">
        <v>5248</v>
      </c>
      <c r="M1961" s="88"/>
      <c r="N1961" s="294"/>
    </row>
    <row r="1962" spans="1:14" ht="63.75" x14ac:dyDescent="0.25">
      <c r="A1962" s="258"/>
      <c r="B1962" s="294" t="s">
        <v>5249</v>
      </c>
      <c r="C1962" s="54"/>
      <c r="D1962" s="137" t="s">
        <v>7879</v>
      </c>
      <c r="E1962" s="99">
        <v>50631</v>
      </c>
      <c r="F1962" s="88"/>
      <c r="G1962" s="327" t="s">
        <v>5240</v>
      </c>
      <c r="H1962" s="54"/>
      <c r="I1962" s="54"/>
      <c r="J1962" s="54"/>
      <c r="K1962" s="294" t="s">
        <v>5250</v>
      </c>
      <c r="L1962" s="299" t="s">
        <v>5251</v>
      </c>
      <c r="M1962" s="88"/>
      <c r="N1962" s="294"/>
    </row>
    <row r="1963" spans="1:14" ht="63.75" x14ac:dyDescent="0.25">
      <c r="A1963" s="258"/>
      <c r="B1963" s="294" t="s">
        <v>5256</v>
      </c>
      <c r="C1963" s="54"/>
      <c r="D1963" s="137" t="s">
        <v>7879</v>
      </c>
      <c r="E1963" s="99">
        <v>3743833</v>
      </c>
      <c r="F1963" s="88"/>
      <c r="G1963" s="327" t="s">
        <v>5258</v>
      </c>
      <c r="H1963" s="54"/>
      <c r="I1963" s="54"/>
      <c r="J1963" s="54"/>
      <c r="K1963" s="258" t="s">
        <v>5257</v>
      </c>
      <c r="L1963" s="299" t="s">
        <v>50</v>
      </c>
      <c r="M1963" s="88"/>
      <c r="N1963" s="294"/>
    </row>
    <row r="1964" spans="1:14" ht="63.75" x14ac:dyDescent="0.25">
      <c r="A1964" s="294"/>
      <c r="B1964" s="294" t="s">
        <v>5259</v>
      </c>
      <c r="C1964" s="54"/>
      <c r="D1964" s="137" t="s">
        <v>7879</v>
      </c>
      <c r="E1964" s="99">
        <v>556630</v>
      </c>
      <c r="F1964" s="88"/>
      <c r="G1964" s="327" t="s">
        <v>5260</v>
      </c>
      <c r="H1964" s="54"/>
      <c r="I1964" s="54"/>
      <c r="J1964" s="54"/>
      <c r="K1964" s="294" t="s">
        <v>8132</v>
      </c>
      <c r="L1964" s="299" t="s">
        <v>50</v>
      </c>
      <c r="M1964" s="88"/>
      <c r="N1964" s="93" t="s">
        <v>4894</v>
      </c>
    </row>
    <row r="1965" spans="1:14" ht="63.75" x14ac:dyDescent="0.25">
      <c r="A1965" s="294"/>
      <c r="B1965" s="294" t="s">
        <v>5261</v>
      </c>
      <c r="C1965" s="54"/>
      <c r="D1965" s="137" t="s">
        <v>7879</v>
      </c>
      <c r="E1965" s="99">
        <v>17688810</v>
      </c>
      <c r="F1965" s="88"/>
      <c r="G1965" s="327" t="s">
        <v>5260</v>
      </c>
      <c r="H1965" s="54"/>
      <c r="I1965" s="54"/>
      <c r="J1965" s="54"/>
      <c r="K1965" s="294" t="s">
        <v>8133</v>
      </c>
      <c r="L1965" s="299" t="s">
        <v>50</v>
      </c>
      <c r="M1965" s="88"/>
      <c r="N1965" s="93" t="s">
        <v>4894</v>
      </c>
    </row>
    <row r="1966" spans="1:14" ht="63.75" x14ac:dyDescent="0.25">
      <c r="A1966" s="294"/>
      <c r="B1966" s="294" t="s">
        <v>5262</v>
      </c>
      <c r="C1966" s="54"/>
      <c r="D1966" s="137" t="s">
        <v>7879</v>
      </c>
      <c r="E1966" s="99">
        <v>8529440</v>
      </c>
      <c r="F1966" s="88"/>
      <c r="G1966" s="327" t="s">
        <v>5260</v>
      </c>
      <c r="H1966" s="54"/>
      <c r="I1966" s="54"/>
      <c r="J1966" s="54"/>
      <c r="K1966" s="294" t="s">
        <v>8134</v>
      </c>
      <c r="L1966" s="299" t="s">
        <v>50</v>
      </c>
      <c r="M1966" s="88"/>
      <c r="N1966" s="93" t="s">
        <v>4894</v>
      </c>
    </row>
    <row r="1967" spans="1:14" ht="63.75" x14ac:dyDescent="0.25">
      <c r="A1967" s="294"/>
      <c r="B1967" s="294" t="s">
        <v>5263</v>
      </c>
      <c r="C1967" s="54"/>
      <c r="D1967" s="137" t="s">
        <v>7879</v>
      </c>
      <c r="E1967" s="99">
        <v>17586610</v>
      </c>
      <c r="F1967" s="88"/>
      <c r="G1967" s="327" t="s">
        <v>5260</v>
      </c>
      <c r="H1967" s="54"/>
      <c r="I1967" s="54"/>
      <c r="J1967" s="54"/>
      <c r="K1967" s="294" t="s">
        <v>8135</v>
      </c>
      <c r="L1967" s="299" t="s">
        <v>50</v>
      </c>
      <c r="M1967" s="88"/>
      <c r="N1967" s="93" t="s">
        <v>4894</v>
      </c>
    </row>
    <row r="1968" spans="1:14" ht="63.75" x14ac:dyDescent="0.25">
      <c r="A1968" s="294"/>
      <c r="B1968" s="294" t="s">
        <v>5264</v>
      </c>
      <c r="C1968" s="54"/>
      <c r="D1968" s="137" t="s">
        <v>7879</v>
      </c>
      <c r="E1968" s="99">
        <v>41040640</v>
      </c>
      <c r="F1968" s="88"/>
      <c r="G1968" s="327" t="s">
        <v>5260</v>
      </c>
      <c r="H1968" s="54"/>
      <c r="I1968" s="54"/>
      <c r="J1968" s="54"/>
      <c r="K1968" s="294" t="s">
        <v>8136</v>
      </c>
      <c r="L1968" s="299" t="s">
        <v>50</v>
      </c>
      <c r="M1968" s="88"/>
      <c r="N1968" s="93" t="s">
        <v>4894</v>
      </c>
    </row>
    <row r="1969" spans="1:14" ht="63.75" x14ac:dyDescent="0.25">
      <c r="A1969" s="294"/>
      <c r="B1969" s="294" t="s">
        <v>5265</v>
      </c>
      <c r="C1969" s="54"/>
      <c r="D1969" s="137" t="s">
        <v>7879</v>
      </c>
      <c r="E1969" s="99">
        <v>1183450</v>
      </c>
      <c r="F1969" s="88"/>
      <c r="G1969" s="327" t="s">
        <v>5260</v>
      </c>
      <c r="H1969" s="54"/>
      <c r="I1969" s="54"/>
      <c r="J1969" s="54"/>
      <c r="K1969" s="294" t="s">
        <v>8137</v>
      </c>
      <c r="L1969" s="299" t="s">
        <v>50</v>
      </c>
      <c r="M1969" s="88"/>
      <c r="N1969" s="93" t="s">
        <v>4894</v>
      </c>
    </row>
    <row r="1970" spans="1:14" ht="63.75" x14ac:dyDescent="0.25">
      <c r="A1970" s="294"/>
      <c r="B1970" s="294" t="s">
        <v>5266</v>
      </c>
      <c r="C1970" s="54"/>
      <c r="D1970" s="137" t="s">
        <v>7879</v>
      </c>
      <c r="E1970" s="99">
        <v>31447100</v>
      </c>
      <c r="F1970" s="88"/>
      <c r="G1970" s="327" t="s">
        <v>5260</v>
      </c>
      <c r="H1970" s="54"/>
      <c r="I1970" s="54"/>
      <c r="J1970" s="54"/>
      <c r="K1970" s="294" t="s">
        <v>8138</v>
      </c>
      <c r="L1970" s="299" t="s">
        <v>50</v>
      </c>
      <c r="M1970" s="88"/>
      <c r="N1970" s="93" t="s">
        <v>4894</v>
      </c>
    </row>
    <row r="1971" spans="1:14" ht="63.75" x14ac:dyDescent="0.25">
      <c r="A1971" s="294"/>
      <c r="B1971" s="294" t="s">
        <v>5267</v>
      </c>
      <c r="C1971" s="54"/>
      <c r="D1971" s="137" t="s">
        <v>7879</v>
      </c>
      <c r="E1971" s="99">
        <v>5602070</v>
      </c>
      <c r="F1971" s="88"/>
      <c r="G1971" s="327" t="s">
        <v>5260</v>
      </c>
      <c r="H1971" s="54"/>
      <c r="I1971" s="54"/>
      <c r="J1971" s="54"/>
      <c r="K1971" s="294" t="s">
        <v>8139</v>
      </c>
      <c r="L1971" s="299" t="s">
        <v>50</v>
      </c>
      <c r="M1971" s="88"/>
      <c r="N1971" s="93" t="s">
        <v>4894</v>
      </c>
    </row>
    <row r="1972" spans="1:14" ht="63.75" x14ac:dyDescent="0.25">
      <c r="A1972" s="294"/>
      <c r="B1972" s="294" t="s">
        <v>5268</v>
      </c>
      <c r="C1972" s="54"/>
      <c r="D1972" s="137" t="s">
        <v>7879</v>
      </c>
      <c r="E1972" s="99">
        <v>1932400</v>
      </c>
      <c r="F1972" s="88"/>
      <c r="G1972" s="327" t="s">
        <v>5260</v>
      </c>
      <c r="H1972" s="54"/>
      <c r="I1972" s="54"/>
      <c r="J1972" s="54"/>
      <c r="K1972" s="294" t="s">
        <v>8140</v>
      </c>
      <c r="L1972" s="299" t="s">
        <v>50</v>
      </c>
      <c r="M1972" s="88"/>
      <c r="N1972" s="93" t="s">
        <v>4894</v>
      </c>
    </row>
    <row r="1973" spans="1:14" ht="63.75" x14ac:dyDescent="0.25">
      <c r="A1973" s="294"/>
      <c r="B1973" s="294" t="s">
        <v>5269</v>
      </c>
      <c r="C1973" s="54"/>
      <c r="D1973" s="137" t="s">
        <v>7879</v>
      </c>
      <c r="E1973" s="99">
        <v>9553980</v>
      </c>
      <c r="F1973" s="88"/>
      <c r="G1973" s="327" t="s">
        <v>5260</v>
      </c>
      <c r="H1973" s="54"/>
      <c r="I1973" s="54"/>
      <c r="J1973" s="54"/>
      <c r="K1973" s="294" t="s">
        <v>8141</v>
      </c>
      <c r="L1973" s="299" t="s">
        <v>50</v>
      </c>
      <c r="M1973" s="88"/>
      <c r="N1973" s="93" t="s">
        <v>4894</v>
      </c>
    </row>
    <row r="1974" spans="1:14" ht="63.75" x14ac:dyDescent="0.25">
      <c r="A1974" s="294"/>
      <c r="B1974" s="294" t="s">
        <v>5270</v>
      </c>
      <c r="C1974" s="54"/>
      <c r="D1974" s="137" t="s">
        <v>7879</v>
      </c>
      <c r="E1974" s="99">
        <v>7889060</v>
      </c>
      <c r="F1974" s="88"/>
      <c r="G1974" s="327" t="s">
        <v>5260</v>
      </c>
      <c r="H1974" s="54"/>
      <c r="I1974" s="54"/>
      <c r="J1974" s="54"/>
      <c r="K1974" s="294" t="s">
        <v>8142</v>
      </c>
      <c r="L1974" s="299" t="s">
        <v>50</v>
      </c>
      <c r="M1974" s="88"/>
      <c r="N1974" s="93" t="s">
        <v>4894</v>
      </c>
    </row>
    <row r="1975" spans="1:14" ht="63.75" x14ac:dyDescent="0.25">
      <c r="A1975" s="294"/>
      <c r="B1975" s="294" t="s">
        <v>5271</v>
      </c>
      <c r="C1975" s="54"/>
      <c r="D1975" s="137" t="s">
        <v>7879</v>
      </c>
      <c r="E1975" s="99">
        <v>16734060</v>
      </c>
      <c r="F1975" s="88"/>
      <c r="G1975" s="327" t="s">
        <v>5260</v>
      </c>
      <c r="H1975" s="54"/>
      <c r="I1975" s="54"/>
      <c r="J1975" s="54"/>
      <c r="K1975" s="294" t="s">
        <v>8143</v>
      </c>
      <c r="L1975" s="299" t="s">
        <v>50</v>
      </c>
      <c r="M1975" s="88"/>
      <c r="N1975" s="93" t="s">
        <v>4894</v>
      </c>
    </row>
    <row r="1976" spans="1:14" ht="63.75" x14ac:dyDescent="0.25">
      <c r="A1976" s="294"/>
      <c r="B1976" s="294" t="s">
        <v>5272</v>
      </c>
      <c r="C1976" s="54"/>
      <c r="D1976" s="137" t="s">
        <v>7879</v>
      </c>
      <c r="E1976" s="99">
        <v>22286240</v>
      </c>
      <c r="F1976" s="88"/>
      <c r="G1976" s="327" t="s">
        <v>5260</v>
      </c>
      <c r="H1976" s="54"/>
      <c r="I1976" s="54"/>
      <c r="J1976" s="54"/>
      <c r="K1976" s="294" t="s">
        <v>8144</v>
      </c>
      <c r="L1976" s="299" t="s">
        <v>50</v>
      </c>
      <c r="M1976" s="88"/>
      <c r="N1976" s="93" t="s">
        <v>4894</v>
      </c>
    </row>
    <row r="1977" spans="1:14" ht="63.75" x14ac:dyDescent="0.25">
      <c r="A1977" s="294"/>
      <c r="B1977" s="294" t="s">
        <v>5273</v>
      </c>
      <c r="C1977" s="54"/>
      <c r="D1977" s="137" t="s">
        <v>7879</v>
      </c>
      <c r="E1977" s="99">
        <v>15838150</v>
      </c>
      <c r="F1977" s="88"/>
      <c r="G1977" s="327" t="s">
        <v>5260</v>
      </c>
      <c r="H1977" s="54"/>
      <c r="I1977" s="54"/>
      <c r="J1977" s="54"/>
      <c r="K1977" s="294" t="s">
        <v>8145</v>
      </c>
      <c r="L1977" s="299" t="s">
        <v>50</v>
      </c>
      <c r="M1977" s="88"/>
      <c r="N1977" s="93" t="s">
        <v>4894</v>
      </c>
    </row>
    <row r="1978" spans="1:14" ht="63.75" x14ac:dyDescent="0.25">
      <c r="A1978" s="294"/>
      <c r="B1978" s="294" t="s">
        <v>5274</v>
      </c>
      <c r="C1978" s="54"/>
      <c r="D1978" s="137" t="s">
        <v>7879</v>
      </c>
      <c r="E1978" s="99">
        <v>11616940</v>
      </c>
      <c r="F1978" s="88"/>
      <c r="G1978" s="327" t="s">
        <v>5260</v>
      </c>
      <c r="H1978" s="54"/>
      <c r="I1978" s="54"/>
      <c r="J1978" s="54"/>
      <c r="K1978" s="294" t="s">
        <v>8146</v>
      </c>
      <c r="L1978" s="299" t="s">
        <v>50</v>
      </c>
      <c r="M1978" s="88"/>
      <c r="N1978" s="93" t="s">
        <v>4894</v>
      </c>
    </row>
    <row r="1979" spans="1:14" ht="63.75" x14ac:dyDescent="0.25">
      <c r="A1979" s="294"/>
      <c r="B1979" s="294" t="s">
        <v>5275</v>
      </c>
      <c r="C1979" s="54"/>
      <c r="D1979" s="137" t="s">
        <v>7879</v>
      </c>
      <c r="E1979" s="99">
        <v>99942950</v>
      </c>
      <c r="F1979" s="88"/>
      <c r="G1979" s="327" t="s">
        <v>5260</v>
      </c>
      <c r="H1979" s="54"/>
      <c r="I1979" s="54"/>
      <c r="J1979" s="54"/>
      <c r="K1979" s="294" t="s">
        <v>8147</v>
      </c>
      <c r="L1979" s="299" t="s">
        <v>50</v>
      </c>
      <c r="M1979" s="88"/>
      <c r="N1979" s="93" t="s">
        <v>4894</v>
      </c>
    </row>
    <row r="1980" spans="1:14" ht="63.75" x14ac:dyDescent="0.25">
      <c r="A1980" s="294"/>
      <c r="B1980" s="294" t="s">
        <v>5276</v>
      </c>
      <c r="C1980" s="54"/>
      <c r="D1980" s="137" t="s">
        <v>7879</v>
      </c>
      <c r="E1980" s="99">
        <v>46470690</v>
      </c>
      <c r="F1980" s="88"/>
      <c r="G1980" s="327" t="s">
        <v>5260</v>
      </c>
      <c r="H1980" s="54"/>
      <c r="I1980" s="54"/>
      <c r="J1980" s="54"/>
      <c r="K1980" s="294" t="s">
        <v>8148</v>
      </c>
      <c r="L1980" s="299" t="s">
        <v>50</v>
      </c>
      <c r="M1980" s="88"/>
      <c r="N1980" s="93" t="s">
        <v>4894</v>
      </c>
    </row>
    <row r="1981" spans="1:14" ht="63.75" x14ac:dyDescent="0.25">
      <c r="A1981" s="294"/>
      <c r="B1981" s="294" t="s">
        <v>5277</v>
      </c>
      <c r="C1981" s="54"/>
      <c r="D1981" s="137" t="s">
        <v>7879</v>
      </c>
      <c r="E1981" s="99">
        <v>12472210</v>
      </c>
      <c r="F1981" s="88"/>
      <c r="G1981" s="327" t="s">
        <v>5260</v>
      </c>
      <c r="H1981" s="54"/>
      <c r="I1981" s="54"/>
      <c r="J1981" s="54"/>
      <c r="K1981" s="294" t="s">
        <v>8149</v>
      </c>
      <c r="L1981" s="299" t="s">
        <v>50</v>
      </c>
      <c r="M1981" s="88"/>
      <c r="N1981" s="93" t="s">
        <v>4894</v>
      </c>
    </row>
    <row r="1982" spans="1:14" ht="63.75" x14ac:dyDescent="0.25">
      <c r="A1982" s="294"/>
      <c r="B1982" s="294" t="s">
        <v>5278</v>
      </c>
      <c r="C1982" s="54"/>
      <c r="D1982" s="137" t="s">
        <v>7879</v>
      </c>
      <c r="E1982" s="99">
        <v>2675400</v>
      </c>
      <c r="F1982" s="88"/>
      <c r="G1982" s="327" t="s">
        <v>5260</v>
      </c>
      <c r="H1982" s="54"/>
      <c r="I1982" s="54"/>
      <c r="J1982" s="54"/>
      <c r="K1982" s="294" t="s">
        <v>8150</v>
      </c>
      <c r="L1982" s="299" t="s">
        <v>50</v>
      </c>
      <c r="M1982" s="88"/>
      <c r="N1982" s="93" t="s">
        <v>4894</v>
      </c>
    </row>
    <row r="1983" spans="1:14" ht="63.75" x14ac:dyDescent="0.25">
      <c r="A1983" s="294"/>
      <c r="B1983" s="294" t="s">
        <v>5279</v>
      </c>
      <c r="C1983" s="54"/>
      <c r="D1983" s="137" t="s">
        <v>7879</v>
      </c>
      <c r="E1983" s="99">
        <v>1850620</v>
      </c>
      <c r="F1983" s="88"/>
      <c r="G1983" s="327" t="s">
        <v>5260</v>
      </c>
      <c r="H1983" s="54"/>
      <c r="I1983" s="54"/>
      <c r="J1983" s="54"/>
      <c r="K1983" s="294" t="s">
        <v>8151</v>
      </c>
      <c r="L1983" s="299" t="s">
        <v>50</v>
      </c>
      <c r="M1983" s="88"/>
      <c r="N1983" s="93" t="s">
        <v>4894</v>
      </c>
    </row>
    <row r="1984" spans="1:14" ht="63.75" x14ac:dyDescent="0.25">
      <c r="A1984" s="294"/>
      <c r="B1984" s="294" t="s">
        <v>5280</v>
      </c>
      <c r="C1984" s="54"/>
      <c r="D1984" s="137" t="s">
        <v>7879</v>
      </c>
      <c r="E1984" s="99">
        <v>12166120</v>
      </c>
      <c r="F1984" s="88"/>
      <c r="G1984" s="327" t="s">
        <v>5260</v>
      </c>
      <c r="H1984" s="54"/>
      <c r="I1984" s="54"/>
      <c r="J1984" s="54"/>
      <c r="K1984" s="294" t="s">
        <v>8152</v>
      </c>
      <c r="L1984" s="299" t="s">
        <v>50</v>
      </c>
      <c r="M1984" s="88"/>
      <c r="N1984" s="93" t="s">
        <v>4894</v>
      </c>
    </row>
    <row r="1985" spans="1:14" ht="63.75" x14ac:dyDescent="0.25">
      <c r="A1985" s="294"/>
      <c r="B1985" s="294" t="s">
        <v>5281</v>
      </c>
      <c r="C1985" s="54"/>
      <c r="D1985" s="137" t="s">
        <v>7879</v>
      </c>
      <c r="E1985" s="99">
        <v>38476300</v>
      </c>
      <c r="F1985" s="88"/>
      <c r="G1985" s="327" t="s">
        <v>5260</v>
      </c>
      <c r="H1985" s="54"/>
      <c r="I1985" s="54"/>
      <c r="J1985" s="54"/>
      <c r="K1985" s="294" t="s">
        <v>8153</v>
      </c>
      <c r="L1985" s="299" t="s">
        <v>50</v>
      </c>
      <c r="M1985" s="88"/>
      <c r="N1985" s="93" t="s">
        <v>4894</v>
      </c>
    </row>
    <row r="1986" spans="1:14" ht="63.75" x14ac:dyDescent="0.25">
      <c r="A1986" s="294"/>
      <c r="B1986" s="294" t="s">
        <v>5282</v>
      </c>
      <c r="C1986" s="54"/>
      <c r="D1986" s="137" t="s">
        <v>7879</v>
      </c>
      <c r="E1986" s="99">
        <v>32042820</v>
      </c>
      <c r="F1986" s="88"/>
      <c r="G1986" s="327" t="s">
        <v>5260</v>
      </c>
      <c r="H1986" s="54"/>
      <c r="I1986" s="54"/>
      <c r="J1986" s="54"/>
      <c r="K1986" s="294" t="s">
        <v>8154</v>
      </c>
      <c r="L1986" s="299" t="s">
        <v>50</v>
      </c>
      <c r="M1986" s="88"/>
      <c r="N1986" s="93" t="s">
        <v>4894</v>
      </c>
    </row>
    <row r="1987" spans="1:14" ht="63.75" x14ac:dyDescent="0.25">
      <c r="A1987" s="294"/>
      <c r="B1987" s="294" t="s">
        <v>5283</v>
      </c>
      <c r="C1987" s="54"/>
      <c r="D1987" s="137" t="s">
        <v>7879</v>
      </c>
      <c r="E1987" s="99">
        <v>11794120</v>
      </c>
      <c r="F1987" s="88"/>
      <c r="G1987" s="327" t="s">
        <v>5260</v>
      </c>
      <c r="H1987" s="54"/>
      <c r="I1987" s="54"/>
      <c r="J1987" s="54"/>
      <c r="K1987" s="294" t="s">
        <v>8155</v>
      </c>
      <c r="L1987" s="299" t="s">
        <v>50</v>
      </c>
      <c r="M1987" s="88"/>
      <c r="N1987" s="93" t="s">
        <v>4894</v>
      </c>
    </row>
    <row r="1988" spans="1:14" ht="63.75" x14ac:dyDescent="0.25">
      <c r="A1988" s="294"/>
      <c r="B1988" s="294" t="s">
        <v>5284</v>
      </c>
      <c r="C1988" s="54"/>
      <c r="D1988" s="137" t="s">
        <v>7879</v>
      </c>
      <c r="E1988" s="99">
        <v>6236310</v>
      </c>
      <c r="F1988" s="88"/>
      <c r="G1988" s="327" t="s">
        <v>5260</v>
      </c>
      <c r="H1988" s="54"/>
      <c r="I1988" s="54"/>
      <c r="J1988" s="54"/>
      <c r="K1988" s="294" t="s">
        <v>8156</v>
      </c>
      <c r="L1988" s="299" t="s">
        <v>50</v>
      </c>
      <c r="M1988" s="88"/>
      <c r="N1988" s="93" t="s">
        <v>4894</v>
      </c>
    </row>
    <row r="1989" spans="1:14" ht="63.75" x14ac:dyDescent="0.25">
      <c r="A1989" s="294"/>
      <c r="B1989" s="294" t="s">
        <v>5285</v>
      </c>
      <c r="C1989" s="54"/>
      <c r="D1989" s="137" t="s">
        <v>7879</v>
      </c>
      <c r="E1989" s="99">
        <v>12834870</v>
      </c>
      <c r="F1989" s="88"/>
      <c r="G1989" s="327" t="s">
        <v>5260</v>
      </c>
      <c r="H1989" s="54"/>
      <c r="I1989" s="54"/>
      <c r="J1989" s="54"/>
      <c r="K1989" s="294" t="s">
        <v>8157</v>
      </c>
      <c r="L1989" s="299" t="s">
        <v>50</v>
      </c>
      <c r="M1989" s="88"/>
      <c r="N1989" s="93" t="s">
        <v>4894</v>
      </c>
    </row>
    <row r="1990" spans="1:14" ht="63.75" x14ac:dyDescent="0.25">
      <c r="A1990" s="294"/>
      <c r="B1990" s="294" t="s">
        <v>5286</v>
      </c>
      <c r="C1990" s="54"/>
      <c r="D1990" s="137" t="s">
        <v>7879</v>
      </c>
      <c r="E1990" s="99">
        <v>36076630</v>
      </c>
      <c r="F1990" s="88"/>
      <c r="G1990" s="327" t="s">
        <v>5260</v>
      </c>
      <c r="H1990" s="54"/>
      <c r="I1990" s="54"/>
      <c r="J1990" s="54"/>
      <c r="K1990" s="294" t="s">
        <v>8158</v>
      </c>
      <c r="L1990" s="299" t="s">
        <v>50</v>
      </c>
      <c r="M1990" s="88"/>
      <c r="N1990" s="93" t="s">
        <v>4894</v>
      </c>
    </row>
    <row r="1991" spans="1:14" ht="63.75" x14ac:dyDescent="0.25">
      <c r="A1991" s="294"/>
      <c r="B1991" s="294" t="s">
        <v>5287</v>
      </c>
      <c r="C1991" s="54"/>
      <c r="D1991" s="137" t="s">
        <v>7879</v>
      </c>
      <c r="E1991" s="99">
        <v>30809570</v>
      </c>
      <c r="F1991" s="88"/>
      <c r="G1991" s="327" t="s">
        <v>5260</v>
      </c>
      <c r="H1991" s="54"/>
      <c r="I1991" s="54"/>
      <c r="J1991" s="54"/>
      <c r="K1991" s="294" t="s">
        <v>8159</v>
      </c>
      <c r="L1991" s="299" t="s">
        <v>50</v>
      </c>
      <c r="M1991" s="88"/>
      <c r="N1991" s="93" t="s">
        <v>4894</v>
      </c>
    </row>
    <row r="1992" spans="1:14" ht="63.75" x14ac:dyDescent="0.25">
      <c r="A1992" s="294"/>
      <c r="B1992" s="294" t="s">
        <v>5288</v>
      </c>
      <c r="C1992" s="54"/>
      <c r="D1992" s="137" t="s">
        <v>7879</v>
      </c>
      <c r="E1992" s="99">
        <v>44280640</v>
      </c>
      <c r="F1992" s="88"/>
      <c r="G1992" s="327" t="s">
        <v>5260</v>
      </c>
      <c r="H1992" s="54"/>
      <c r="I1992" s="54"/>
      <c r="J1992" s="54"/>
      <c r="K1992" s="294" t="s">
        <v>8160</v>
      </c>
      <c r="L1992" s="299" t="s">
        <v>50</v>
      </c>
      <c r="M1992" s="88"/>
      <c r="N1992" s="93" t="s">
        <v>4894</v>
      </c>
    </row>
    <row r="1993" spans="1:14" ht="63.75" x14ac:dyDescent="0.25">
      <c r="A1993" s="294"/>
      <c r="B1993" s="294" t="s">
        <v>5289</v>
      </c>
      <c r="C1993" s="54"/>
      <c r="D1993" s="137" t="s">
        <v>7879</v>
      </c>
      <c r="E1993" s="99">
        <v>46097610</v>
      </c>
      <c r="F1993" s="88"/>
      <c r="G1993" s="327" t="s">
        <v>5260</v>
      </c>
      <c r="H1993" s="54"/>
      <c r="I1993" s="54"/>
      <c r="J1993" s="54"/>
      <c r="K1993" s="294" t="s">
        <v>8161</v>
      </c>
      <c r="L1993" s="299" t="s">
        <v>50</v>
      </c>
      <c r="M1993" s="88"/>
      <c r="N1993" s="93" t="s">
        <v>4894</v>
      </c>
    </row>
    <row r="1994" spans="1:14" ht="63.75" x14ac:dyDescent="0.25">
      <c r="A1994" s="294"/>
      <c r="B1994" s="294" t="s">
        <v>5290</v>
      </c>
      <c r="C1994" s="54"/>
      <c r="D1994" s="137" t="s">
        <v>7879</v>
      </c>
      <c r="E1994" s="99">
        <v>9984950</v>
      </c>
      <c r="F1994" s="88"/>
      <c r="G1994" s="327" t="s">
        <v>5260</v>
      </c>
      <c r="H1994" s="54"/>
      <c r="I1994" s="54"/>
      <c r="J1994" s="54"/>
      <c r="K1994" s="294" t="s">
        <v>8162</v>
      </c>
      <c r="L1994" s="299" t="s">
        <v>50</v>
      </c>
      <c r="M1994" s="88"/>
      <c r="N1994" s="93" t="s">
        <v>4894</v>
      </c>
    </row>
    <row r="1995" spans="1:14" ht="63.75" x14ac:dyDescent="0.25">
      <c r="A1995" s="294"/>
      <c r="B1995" s="294" t="s">
        <v>5291</v>
      </c>
      <c r="C1995" s="54"/>
      <c r="D1995" s="137" t="s">
        <v>7879</v>
      </c>
      <c r="E1995" s="99">
        <v>22677810</v>
      </c>
      <c r="F1995" s="88"/>
      <c r="G1995" s="327" t="s">
        <v>5260</v>
      </c>
      <c r="H1995" s="54"/>
      <c r="I1995" s="54"/>
      <c r="J1995" s="54"/>
      <c r="K1995" s="294" t="s">
        <v>8163</v>
      </c>
      <c r="L1995" s="299" t="s">
        <v>50</v>
      </c>
      <c r="M1995" s="88"/>
      <c r="N1995" s="93" t="s">
        <v>4894</v>
      </c>
    </row>
    <row r="1996" spans="1:14" ht="63.75" x14ac:dyDescent="0.25">
      <c r="A1996" s="294"/>
      <c r="B1996" s="294" t="s">
        <v>5292</v>
      </c>
      <c r="C1996" s="54"/>
      <c r="D1996" s="137" t="s">
        <v>7879</v>
      </c>
      <c r="E1996" s="99" t="s">
        <v>5293</v>
      </c>
      <c r="F1996" s="88"/>
      <c r="G1996" s="327" t="s">
        <v>5260</v>
      </c>
      <c r="H1996" s="54"/>
      <c r="I1996" s="54"/>
      <c r="J1996" s="54"/>
      <c r="K1996" s="294" t="s">
        <v>8164</v>
      </c>
      <c r="L1996" s="299" t="s">
        <v>50</v>
      </c>
      <c r="M1996" s="88"/>
      <c r="N1996" s="93" t="s">
        <v>4894</v>
      </c>
    </row>
    <row r="1997" spans="1:14" ht="63.75" x14ac:dyDescent="0.25">
      <c r="A1997" s="294"/>
      <c r="B1997" s="294" t="s">
        <v>5294</v>
      </c>
      <c r="C1997" s="54"/>
      <c r="D1997" s="137" t="s">
        <v>7879</v>
      </c>
      <c r="E1997" s="99" t="s">
        <v>5295</v>
      </c>
      <c r="F1997" s="88"/>
      <c r="G1997" s="327" t="s">
        <v>5260</v>
      </c>
      <c r="H1997" s="54"/>
      <c r="I1997" s="54"/>
      <c r="J1997" s="54"/>
      <c r="K1997" s="294" t="s">
        <v>8165</v>
      </c>
      <c r="L1997" s="299" t="s">
        <v>50</v>
      </c>
      <c r="M1997" s="88"/>
      <c r="N1997" s="93" t="s">
        <v>4894</v>
      </c>
    </row>
    <row r="1998" spans="1:14" ht="63.75" x14ac:dyDescent="0.25">
      <c r="A1998" s="294"/>
      <c r="B1998" s="294" t="s">
        <v>5296</v>
      </c>
      <c r="C1998" s="54"/>
      <c r="D1998" s="137" t="s">
        <v>7879</v>
      </c>
      <c r="E1998" s="99" t="s">
        <v>5297</v>
      </c>
      <c r="F1998" s="88"/>
      <c r="G1998" s="327" t="s">
        <v>5260</v>
      </c>
      <c r="H1998" s="54"/>
      <c r="I1998" s="54"/>
      <c r="J1998" s="54"/>
      <c r="K1998" s="294" t="s">
        <v>8166</v>
      </c>
      <c r="L1998" s="299" t="s">
        <v>50</v>
      </c>
      <c r="M1998" s="88"/>
      <c r="N1998" s="93" t="s">
        <v>4894</v>
      </c>
    </row>
    <row r="1999" spans="1:14" ht="63.75" x14ac:dyDescent="0.25">
      <c r="A1999" s="294"/>
      <c r="B1999" s="294" t="s">
        <v>5298</v>
      </c>
      <c r="C1999" s="54"/>
      <c r="D1999" s="137" t="s">
        <v>7879</v>
      </c>
      <c r="E1999" s="99" t="s">
        <v>5299</v>
      </c>
      <c r="F1999" s="88"/>
      <c r="G1999" s="327" t="s">
        <v>5260</v>
      </c>
      <c r="H1999" s="54"/>
      <c r="I1999" s="54"/>
      <c r="J1999" s="54"/>
      <c r="K1999" s="294" t="s">
        <v>8167</v>
      </c>
      <c r="L1999" s="299" t="s">
        <v>50</v>
      </c>
      <c r="M1999" s="88"/>
      <c r="N1999" s="93" t="s">
        <v>4894</v>
      </c>
    </row>
    <row r="2000" spans="1:14" ht="63.75" x14ac:dyDescent="0.25">
      <c r="A2000" s="294"/>
      <c r="B2000" s="294" t="s">
        <v>5300</v>
      </c>
      <c r="C2000" s="54"/>
      <c r="D2000" s="137" t="s">
        <v>7879</v>
      </c>
      <c r="E2000" s="99" t="s">
        <v>5301</v>
      </c>
      <c r="F2000" s="88"/>
      <c r="G2000" s="327" t="s">
        <v>5260</v>
      </c>
      <c r="H2000" s="54"/>
      <c r="I2000" s="54"/>
      <c r="J2000" s="54"/>
      <c r="K2000" s="294" t="s">
        <v>8168</v>
      </c>
      <c r="L2000" s="299" t="s">
        <v>50</v>
      </c>
      <c r="M2000" s="88"/>
      <c r="N2000" s="93" t="s">
        <v>4894</v>
      </c>
    </row>
    <row r="2001" spans="1:14" ht="63.75" x14ac:dyDescent="0.25">
      <c r="A2001" s="294"/>
      <c r="B2001" s="294" t="s">
        <v>5302</v>
      </c>
      <c r="C2001" s="54"/>
      <c r="D2001" s="137" t="s">
        <v>7879</v>
      </c>
      <c r="E2001" s="99" t="s">
        <v>5303</v>
      </c>
      <c r="F2001" s="88"/>
      <c r="G2001" s="327" t="s">
        <v>5260</v>
      </c>
      <c r="H2001" s="54"/>
      <c r="I2001" s="54"/>
      <c r="J2001" s="54"/>
      <c r="K2001" s="294" t="s">
        <v>8169</v>
      </c>
      <c r="L2001" s="299" t="s">
        <v>50</v>
      </c>
      <c r="M2001" s="88"/>
      <c r="N2001" s="93" t="s">
        <v>4894</v>
      </c>
    </row>
    <row r="2002" spans="1:14" ht="63.75" x14ac:dyDescent="0.25">
      <c r="A2002" s="294"/>
      <c r="B2002" s="294" t="s">
        <v>5304</v>
      </c>
      <c r="C2002" s="54"/>
      <c r="D2002" s="137" t="s">
        <v>7879</v>
      </c>
      <c r="E2002" s="99" t="s">
        <v>5305</v>
      </c>
      <c r="F2002" s="88"/>
      <c r="G2002" s="327" t="s">
        <v>5260</v>
      </c>
      <c r="H2002" s="54"/>
      <c r="I2002" s="54"/>
      <c r="J2002" s="54"/>
      <c r="K2002" s="294" t="s">
        <v>8170</v>
      </c>
      <c r="L2002" s="299" t="s">
        <v>50</v>
      </c>
      <c r="M2002" s="88"/>
      <c r="N2002" s="93" t="s">
        <v>4894</v>
      </c>
    </row>
    <row r="2003" spans="1:14" ht="63.75" x14ac:dyDescent="0.25">
      <c r="A2003" s="294"/>
      <c r="B2003" s="294" t="s">
        <v>5306</v>
      </c>
      <c r="C2003" s="54"/>
      <c r="D2003" s="137" t="s">
        <v>7879</v>
      </c>
      <c r="E2003" s="99">
        <v>241550</v>
      </c>
      <c r="F2003" s="88"/>
      <c r="G2003" s="327" t="s">
        <v>5260</v>
      </c>
      <c r="H2003" s="54"/>
      <c r="I2003" s="54"/>
      <c r="J2003" s="54"/>
      <c r="K2003" s="294" t="s">
        <v>8171</v>
      </c>
      <c r="L2003" s="299" t="s">
        <v>50</v>
      </c>
      <c r="M2003" s="88"/>
      <c r="N2003" s="93" t="s">
        <v>4894</v>
      </c>
    </row>
    <row r="2004" spans="1:14" ht="63.75" x14ac:dyDescent="0.25">
      <c r="A2004" s="294"/>
      <c r="B2004" s="294" t="s">
        <v>5307</v>
      </c>
      <c r="C2004" s="54"/>
      <c r="D2004" s="137" t="s">
        <v>7879</v>
      </c>
      <c r="E2004" s="99">
        <v>977330</v>
      </c>
      <c r="F2004" s="88"/>
      <c r="G2004" s="327" t="s">
        <v>5260</v>
      </c>
      <c r="H2004" s="54"/>
      <c r="I2004" s="54"/>
      <c r="J2004" s="54"/>
      <c r="K2004" s="294" t="s">
        <v>8172</v>
      </c>
      <c r="L2004" s="299" t="s">
        <v>50</v>
      </c>
      <c r="M2004" s="88"/>
      <c r="N2004" s="93" t="s">
        <v>4894</v>
      </c>
    </row>
    <row r="2005" spans="1:14" ht="63.75" x14ac:dyDescent="0.25">
      <c r="A2005" s="294"/>
      <c r="B2005" s="294" t="s">
        <v>5308</v>
      </c>
      <c r="C2005" s="54"/>
      <c r="D2005" s="137" t="s">
        <v>7879</v>
      </c>
      <c r="E2005" s="99" t="s">
        <v>5309</v>
      </c>
      <c r="F2005" s="88"/>
      <c r="G2005" s="327" t="s">
        <v>5260</v>
      </c>
      <c r="H2005" s="54"/>
      <c r="I2005" s="54"/>
      <c r="J2005" s="54"/>
      <c r="K2005" s="294" t="s">
        <v>8173</v>
      </c>
      <c r="L2005" s="299" t="s">
        <v>50</v>
      </c>
      <c r="M2005" s="88"/>
      <c r="N2005" s="93" t="s">
        <v>4894</v>
      </c>
    </row>
    <row r="2006" spans="1:14" ht="63.75" x14ac:dyDescent="0.25">
      <c r="A2006" s="294"/>
      <c r="B2006" s="294" t="s">
        <v>5310</v>
      </c>
      <c r="C2006" s="54"/>
      <c r="D2006" s="137" t="s">
        <v>7879</v>
      </c>
      <c r="E2006" s="99" t="s">
        <v>5311</v>
      </c>
      <c r="F2006" s="88"/>
      <c r="G2006" s="327" t="s">
        <v>5260</v>
      </c>
      <c r="H2006" s="54"/>
      <c r="I2006" s="54"/>
      <c r="J2006" s="54"/>
      <c r="K2006" s="294" t="s">
        <v>8174</v>
      </c>
      <c r="L2006" s="299" t="s">
        <v>50</v>
      </c>
      <c r="M2006" s="88"/>
      <c r="N2006" s="93" t="s">
        <v>4894</v>
      </c>
    </row>
    <row r="2007" spans="1:14" ht="63.75" x14ac:dyDescent="0.25">
      <c r="A2007" s="294"/>
      <c r="B2007" s="294" t="s">
        <v>5312</v>
      </c>
      <c r="C2007" s="54"/>
      <c r="D2007" s="137" t="s">
        <v>7879</v>
      </c>
      <c r="E2007" s="99" t="s">
        <v>5313</v>
      </c>
      <c r="F2007" s="88"/>
      <c r="G2007" s="327" t="s">
        <v>5260</v>
      </c>
      <c r="H2007" s="54"/>
      <c r="I2007" s="54"/>
      <c r="J2007" s="54"/>
      <c r="K2007" s="294" t="s">
        <v>8175</v>
      </c>
      <c r="L2007" s="299" t="s">
        <v>50</v>
      </c>
      <c r="M2007" s="88"/>
      <c r="N2007" s="93" t="s">
        <v>4894</v>
      </c>
    </row>
    <row r="2008" spans="1:14" ht="63.75" x14ac:dyDescent="0.25">
      <c r="A2008" s="294"/>
      <c r="B2008" s="294" t="s">
        <v>5314</v>
      </c>
      <c r="C2008" s="54"/>
      <c r="D2008" s="137" t="s">
        <v>7879</v>
      </c>
      <c r="E2008" s="99">
        <v>713950</v>
      </c>
      <c r="F2008" s="88"/>
      <c r="G2008" s="327" t="s">
        <v>5260</v>
      </c>
      <c r="H2008" s="54"/>
      <c r="I2008" s="54"/>
      <c r="J2008" s="54"/>
      <c r="K2008" s="294" t="s">
        <v>8176</v>
      </c>
      <c r="L2008" s="299" t="s">
        <v>50</v>
      </c>
      <c r="M2008" s="88"/>
      <c r="N2008" s="93" t="s">
        <v>4894</v>
      </c>
    </row>
    <row r="2009" spans="1:14" ht="63.75" x14ac:dyDescent="0.25">
      <c r="A2009" s="294"/>
      <c r="B2009" s="294" t="s">
        <v>5315</v>
      </c>
      <c r="C2009" s="54"/>
      <c r="D2009" s="137" t="s">
        <v>7879</v>
      </c>
      <c r="E2009" s="99" t="s">
        <v>5316</v>
      </c>
      <c r="F2009" s="88"/>
      <c r="G2009" s="327" t="s">
        <v>5260</v>
      </c>
      <c r="H2009" s="54"/>
      <c r="I2009" s="54"/>
      <c r="J2009" s="54"/>
      <c r="K2009" s="294" t="s">
        <v>8177</v>
      </c>
      <c r="L2009" s="299" t="s">
        <v>50</v>
      </c>
      <c r="M2009" s="88"/>
      <c r="N2009" s="93" t="s">
        <v>4894</v>
      </c>
    </row>
    <row r="2010" spans="1:14" ht="63.75" x14ac:dyDescent="0.25">
      <c r="A2010" s="294"/>
      <c r="B2010" s="294" t="s">
        <v>5317</v>
      </c>
      <c r="C2010" s="54"/>
      <c r="D2010" s="137" t="s">
        <v>7879</v>
      </c>
      <c r="E2010" s="99" t="s">
        <v>5318</v>
      </c>
      <c r="F2010" s="88"/>
      <c r="G2010" s="327" t="s">
        <v>5260</v>
      </c>
      <c r="H2010" s="54"/>
      <c r="I2010" s="54"/>
      <c r="J2010" s="54"/>
      <c r="K2010" s="294" t="s">
        <v>8178</v>
      </c>
      <c r="L2010" s="299" t="s">
        <v>50</v>
      </c>
      <c r="M2010" s="88"/>
      <c r="N2010" s="93" t="s">
        <v>4894</v>
      </c>
    </row>
    <row r="2011" spans="1:14" ht="63.75" x14ac:dyDescent="0.25">
      <c r="A2011" s="294"/>
      <c r="B2011" s="294" t="s">
        <v>5319</v>
      </c>
      <c r="C2011" s="54"/>
      <c r="D2011" s="137" t="s">
        <v>7879</v>
      </c>
      <c r="E2011" s="99">
        <v>108780</v>
      </c>
      <c r="F2011" s="88"/>
      <c r="G2011" s="327" t="s">
        <v>5260</v>
      </c>
      <c r="H2011" s="54"/>
      <c r="I2011" s="54"/>
      <c r="J2011" s="54"/>
      <c r="K2011" s="294" t="s">
        <v>8179</v>
      </c>
      <c r="L2011" s="299" t="s">
        <v>50</v>
      </c>
      <c r="M2011" s="88"/>
      <c r="N2011" s="93" t="s">
        <v>4894</v>
      </c>
    </row>
    <row r="2012" spans="1:14" ht="63.75" x14ac:dyDescent="0.25">
      <c r="A2012" s="294"/>
      <c r="B2012" s="294" t="s">
        <v>5320</v>
      </c>
      <c r="C2012" s="54"/>
      <c r="D2012" s="137" t="s">
        <v>7879</v>
      </c>
      <c r="E2012" s="99">
        <v>189040</v>
      </c>
      <c r="F2012" s="88"/>
      <c r="G2012" s="327" t="s">
        <v>5260</v>
      </c>
      <c r="H2012" s="54"/>
      <c r="I2012" s="54"/>
      <c r="J2012" s="54"/>
      <c r="K2012" s="294" t="s">
        <v>8180</v>
      </c>
      <c r="L2012" s="299" t="s">
        <v>50</v>
      </c>
      <c r="M2012" s="88"/>
      <c r="N2012" s="93" t="s">
        <v>4894</v>
      </c>
    </row>
    <row r="2013" spans="1:14" ht="63.75" x14ac:dyDescent="0.25">
      <c r="A2013" s="294"/>
      <c r="B2013" s="294" t="s">
        <v>5321</v>
      </c>
      <c r="C2013" s="54"/>
      <c r="D2013" s="137" t="s">
        <v>7879</v>
      </c>
      <c r="E2013" s="99" t="s">
        <v>5322</v>
      </c>
      <c r="F2013" s="88"/>
      <c r="G2013" s="327" t="s">
        <v>5260</v>
      </c>
      <c r="H2013" s="54"/>
      <c r="I2013" s="54"/>
      <c r="J2013" s="54"/>
      <c r="K2013" s="294" t="s">
        <v>8181</v>
      </c>
      <c r="L2013" s="299" t="s">
        <v>50</v>
      </c>
      <c r="M2013" s="88"/>
      <c r="N2013" s="93" t="s">
        <v>4894</v>
      </c>
    </row>
    <row r="2014" spans="1:14" ht="63.75" x14ac:dyDescent="0.25">
      <c r="A2014" s="294"/>
      <c r="B2014" s="294" t="s">
        <v>5323</v>
      </c>
      <c r="C2014" s="54"/>
      <c r="D2014" s="137" t="s">
        <v>7879</v>
      </c>
      <c r="E2014" s="99" t="s">
        <v>5324</v>
      </c>
      <c r="F2014" s="88"/>
      <c r="G2014" s="327" t="s">
        <v>5260</v>
      </c>
      <c r="H2014" s="54"/>
      <c r="I2014" s="54"/>
      <c r="J2014" s="54"/>
      <c r="K2014" s="294" t="s">
        <v>8182</v>
      </c>
      <c r="L2014" s="299" t="s">
        <v>50</v>
      </c>
      <c r="M2014" s="88"/>
      <c r="N2014" s="93" t="s">
        <v>4894</v>
      </c>
    </row>
    <row r="2015" spans="1:14" ht="63.75" x14ac:dyDescent="0.25">
      <c r="A2015" s="294"/>
      <c r="B2015" s="294" t="s">
        <v>5325</v>
      </c>
      <c r="C2015" s="54"/>
      <c r="D2015" s="137" t="s">
        <v>7879</v>
      </c>
      <c r="E2015" s="99" t="s">
        <v>5326</v>
      </c>
      <c r="F2015" s="88"/>
      <c r="G2015" s="327" t="s">
        <v>5260</v>
      </c>
      <c r="H2015" s="54"/>
      <c r="I2015" s="54"/>
      <c r="J2015" s="54"/>
      <c r="K2015" s="294" t="s">
        <v>8183</v>
      </c>
      <c r="L2015" s="299" t="s">
        <v>50</v>
      </c>
      <c r="M2015" s="88"/>
      <c r="N2015" s="93" t="s">
        <v>4894</v>
      </c>
    </row>
    <row r="2016" spans="1:14" ht="63.75" x14ac:dyDescent="0.25">
      <c r="A2016" s="294"/>
      <c r="B2016" s="294" t="s">
        <v>5327</v>
      </c>
      <c r="C2016" s="54"/>
      <c r="D2016" s="137" t="s">
        <v>7879</v>
      </c>
      <c r="E2016" s="99">
        <v>315550</v>
      </c>
      <c r="F2016" s="88"/>
      <c r="G2016" s="327" t="s">
        <v>5260</v>
      </c>
      <c r="H2016" s="54"/>
      <c r="I2016" s="54"/>
      <c r="J2016" s="54"/>
      <c r="K2016" s="294" t="s">
        <v>8184</v>
      </c>
      <c r="L2016" s="299" t="s">
        <v>50</v>
      </c>
      <c r="M2016" s="88"/>
      <c r="N2016" s="93" t="s">
        <v>4894</v>
      </c>
    </row>
    <row r="2017" spans="1:14" ht="63.75" x14ac:dyDescent="0.25">
      <c r="A2017" s="294"/>
      <c r="B2017" s="294" t="s">
        <v>5328</v>
      </c>
      <c r="C2017" s="54"/>
      <c r="D2017" s="137" t="s">
        <v>7879</v>
      </c>
      <c r="E2017" s="99" t="s">
        <v>5329</v>
      </c>
      <c r="F2017" s="88"/>
      <c r="G2017" s="327" t="s">
        <v>5260</v>
      </c>
      <c r="H2017" s="54"/>
      <c r="I2017" s="54"/>
      <c r="J2017" s="54"/>
      <c r="K2017" s="294" t="s">
        <v>8185</v>
      </c>
      <c r="L2017" s="299" t="s">
        <v>50</v>
      </c>
      <c r="M2017" s="88"/>
      <c r="N2017" s="93" t="s">
        <v>4894</v>
      </c>
    </row>
    <row r="2018" spans="1:14" ht="63.75" x14ac:dyDescent="0.25">
      <c r="A2018" s="294"/>
      <c r="B2018" s="294" t="s">
        <v>5330</v>
      </c>
      <c r="C2018" s="54"/>
      <c r="D2018" s="137" t="s">
        <v>7879</v>
      </c>
      <c r="E2018" s="99">
        <v>159880</v>
      </c>
      <c r="F2018" s="88"/>
      <c r="G2018" s="327" t="s">
        <v>5260</v>
      </c>
      <c r="H2018" s="54"/>
      <c r="I2018" s="54"/>
      <c r="J2018" s="54"/>
      <c r="K2018" s="294" t="s">
        <v>8186</v>
      </c>
      <c r="L2018" s="299" t="s">
        <v>50</v>
      </c>
      <c r="M2018" s="88"/>
      <c r="N2018" s="93" t="s">
        <v>4894</v>
      </c>
    </row>
    <row r="2019" spans="1:14" ht="63.75" x14ac:dyDescent="0.25">
      <c r="A2019" s="294"/>
      <c r="B2019" s="294" t="s">
        <v>5331</v>
      </c>
      <c r="C2019" s="54"/>
      <c r="D2019" s="137" t="s">
        <v>7879</v>
      </c>
      <c r="E2019" s="99" t="s">
        <v>5332</v>
      </c>
      <c r="F2019" s="88"/>
      <c r="G2019" s="327" t="s">
        <v>5260</v>
      </c>
      <c r="H2019" s="54"/>
      <c r="I2019" s="54"/>
      <c r="J2019" s="54"/>
      <c r="K2019" s="294" t="s">
        <v>8187</v>
      </c>
      <c r="L2019" s="299" t="s">
        <v>50</v>
      </c>
      <c r="M2019" s="88"/>
      <c r="N2019" s="93" t="s">
        <v>4894</v>
      </c>
    </row>
    <row r="2020" spans="1:14" ht="63.75" x14ac:dyDescent="0.25">
      <c r="A2020" s="294"/>
      <c r="B2020" s="294" t="s">
        <v>5333</v>
      </c>
      <c r="C2020" s="54"/>
      <c r="D2020" s="137" t="s">
        <v>7879</v>
      </c>
      <c r="E2020" s="99" t="s">
        <v>5334</v>
      </c>
      <c r="F2020" s="88"/>
      <c r="G2020" s="327" t="s">
        <v>5260</v>
      </c>
      <c r="H2020" s="54"/>
      <c r="I2020" s="54"/>
      <c r="J2020" s="54"/>
      <c r="K2020" s="294" t="s">
        <v>8188</v>
      </c>
      <c r="L2020" s="299" t="s">
        <v>50</v>
      </c>
      <c r="M2020" s="88"/>
      <c r="N2020" s="93" t="s">
        <v>4894</v>
      </c>
    </row>
    <row r="2021" spans="1:14" ht="63.75" x14ac:dyDescent="0.25">
      <c r="A2021" s="294"/>
      <c r="B2021" s="294" t="s">
        <v>5335</v>
      </c>
      <c r="C2021" s="54"/>
      <c r="D2021" s="137" t="s">
        <v>7879</v>
      </c>
      <c r="E2021" s="99" t="s">
        <v>5336</v>
      </c>
      <c r="F2021" s="88"/>
      <c r="G2021" s="327" t="s">
        <v>5260</v>
      </c>
      <c r="H2021" s="54"/>
      <c r="I2021" s="54"/>
      <c r="J2021" s="54"/>
      <c r="K2021" s="294" t="s">
        <v>8189</v>
      </c>
      <c r="L2021" s="299" t="s">
        <v>50</v>
      </c>
      <c r="M2021" s="88"/>
      <c r="N2021" s="93" t="s">
        <v>4894</v>
      </c>
    </row>
    <row r="2022" spans="1:14" ht="63.75" x14ac:dyDescent="0.25">
      <c r="A2022" s="294"/>
      <c r="B2022" s="294" t="s">
        <v>5337</v>
      </c>
      <c r="C2022" s="54"/>
      <c r="D2022" s="137" t="s">
        <v>7879</v>
      </c>
      <c r="E2022" s="99" t="s">
        <v>5338</v>
      </c>
      <c r="F2022" s="88"/>
      <c r="G2022" s="327" t="s">
        <v>5260</v>
      </c>
      <c r="H2022" s="54"/>
      <c r="I2022" s="54"/>
      <c r="J2022" s="54"/>
      <c r="K2022" s="294" t="s">
        <v>8190</v>
      </c>
      <c r="L2022" s="299" t="s">
        <v>50</v>
      </c>
      <c r="M2022" s="88"/>
      <c r="N2022" s="93" t="s">
        <v>4894</v>
      </c>
    </row>
    <row r="2023" spans="1:14" ht="63.75" x14ac:dyDescent="0.25">
      <c r="A2023" s="294"/>
      <c r="B2023" s="294" t="s">
        <v>5339</v>
      </c>
      <c r="C2023" s="54"/>
      <c r="D2023" s="137" t="s">
        <v>7879</v>
      </c>
      <c r="E2023" s="99" t="s">
        <v>5340</v>
      </c>
      <c r="F2023" s="88"/>
      <c r="G2023" s="327" t="s">
        <v>5260</v>
      </c>
      <c r="H2023" s="54"/>
      <c r="I2023" s="54"/>
      <c r="J2023" s="54"/>
      <c r="K2023" s="294" t="s">
        <v>8191</v>
      </c>
      <c r="L2023" s="299" t="s">
        <v>50</v>
      </c>
      <c r="M2023" s="88"/>
      <c r="N2023" s="93" t="s">
        <v>4894</v>
      </c>
    </row>
    <row r="2024" spans="1:14" ht="63.75" x14ac:dyDescent="0.25">
      <c r="A2024" s="294"/>
      <c r="B2024" s="294" t="s">
        <v>5341</v>
      </c>
      <c r="C2024" s="54"/>
      <c r="D2024" s="137" t="s">
        <v>7879</v>
      </c>
      <c r="E2024" s="99" t="s">
        <v>5342</v>
      </c>
      <c r="F2024" s="88"/>
      <c r="G2024" s="327" t="s">
        <v>5260</v>
      </c>
      <c r="H2024" s="54"/>
      <c r="I2024" s="54"/>
      <c r="J2024" s="54"/>
      <c r="K2024" s="294" t="s">
        <v>8192</v>
      </c>
      <c r="L2024" s="299" t="s">
        <v>50</v>
      </c>
      <c r="M2024" s="88"/>
      <c r="N2024" s="93" t="s">
        <v>4894</v>
      </c>
    </row>
    <row r="2025" spans="1:14" ht="63.75" x14ac:dyDescent="0.25">
      <c r="A2025" s="294"/>
      <c r="B2025" s="294" t="s">
        <v>5343</v>
      </c>
      <c r="C2025" s="54"/>
      <c r="D2025" s="137" t="s">
        <v>7879</v>
      </c>
      <c r="E2025" s="99" t="s">
        <v>5344</v>
      </c>
      <c r="F2025" s="88"/>
      <c r="G2025" s="327" t="s">
        <v>5260</v>
      </c>
      <c r="H2025" s="54"/>
      <c r="I2025" s="54"/>
      <c r="J2025" s="54"/>
      <c r="K2025" s="294" t="s">
        <v>8193</v>
      </c>
      <c r="L2025" s="299" t="s">
        <v>50</v>
      </c>
      <c r="M2025" s="88"/>
      <c r="N2025" s="93" t="s">
        <v>4894</v>
      </c>
    </row>
    <row r="2026" spans="1:14" ht="63.75" x14ac:dyDescent="0.25">
      <c r="A2026" s="294"/>
      <c r="B2026" s="294" t="s">
        <v>5345</v>
      </c>
      <c r="C2026" s="54"/>
      <c r="D2026" s="137" t="s">
        <v>7879</v>
      </c>
      <c r="E2026" s="99" t="s">
        <v>5346</v>
      </c>
      <c r="F2026" s="88"/>
      <c r="G2026" s="327" t="s">
        <v>5260</v>
      </c>
      <c r="H2026" s="54"/>
      <c r="I2026" s="54"/>
      <c r="J2026" s="54"/>
      <c r="K2026" s="294" t="s">
        <v>8194</v>
      </c>
      <c r="L2026" s="299" t="s">
        <v>50</v>
      </c>
      <c r="M2026" s="88"/>
      <c r="N2026" s="93" t="s">
        <v>4894</v>
      </c>
    </row>
    <row r="2027" spans="1:14" ht="63.75" x14ac:dyDescent="0.25">
      <c r="A2027" s="294"/>
      <c r="B2027" s="294" t="s">
        <v>5347</v>
      </c>
      <c r="C2027" s="54"/>
      <c r="D2027" s="137" t="s">
        <v>7879</v>
      </c>
      <c r="E2027" s="99" t="s">
        <v>5348</v>
      </c>
      <c r="F2027" s="88"/>
      <c r="G2027" s="327" t="s">
        <v>5260</v>
      </c>
      <c r="H2027" s="54"/>
      <c r="I2027" s="54"/>
      <c r="J2027" s="54"/>
      <c r="K2027" s="294" t="s">
        <v>8195</v>
      </c>
      <c r="L2027" s="299" t="s">
        <v>50</v>
      </c>
      <c r="M2027" s="88"/>
      <c r="N2027" s="93" t="s">
        <v>4894</v>
      </c>
    </row>
    <row r="2028" spans="1:14" ht="63.75" x14ac:dyDescent="0.25">
      <c r="A2028" s="294"/>
      <c r="B2028" s="294" t="s">
        <v>5349</v>
      </c>
      <c r="C2028" s="54"/>
      <c r="D2028" s="137" t="s">
        <v>7879</v>
      </c>
      <c r="E2028" s="99" t="s">
        <v>5350</v>
      </c>
      <c r="F2028" s="88"/>
      <c r="G2028" s="327" t="s">
        <v>5260</v>
      </c>
      <c r="H2028" s="54"/>
      <c r="I2028" s="54"/>
      <c r="J2028" s="54"/>
      <c r="K2028" s="294" t="s">
        <v>8196</v>
      </c>
      <c r="L2028" s="299" t="s">
        <v>50</v>
      </c>
      <c r="M2028" s="88"/>
      <c r="N2028" s="93" t="s">
        <v>4894</v>
      </c>
    </row>
    <row r="2029" spans="1:14" ht="63.75" x14ac:dyDescent="0.25">
      <c r="A2029" s="294"/>
      <c r="B2029" s="294" t="s">
        <v>5351</v>
      </c>
      <c r="C2029" s="54"/>
      <c r="D2029" s="137" t="s">
        <v>7879</v>
      </c>
      <c r="E2029" s="99">
        <v>506030</v>
      </c>
      <c r="F2029" s="88"/>
      <c r="G2029" s="327" t="s">
        <v>5260</v>
      </c>
      <c r="H2029" s="54"/>
      <c r="I2029" s="54"/>
      <c r="J2029" s="54"/>
      <c r="K2029" s="294" t="s">
        <v>8197</v>
      </c>
      <c r="L2029" s="299" t="s">
        <v>50</v>
      </c>
      <c r="M2029" s="88"/>
      <c r="N2029" s="93" t="s">
        <v>4894</v>
      </c>
    </row>
    <row r="2030" spans="1:14" ht="63.75" x14ac:dyDescent="0.25">
      <c r="A2030" s="294"/>
      <c r="B2030" s="294" t="s">
        <v>5352</v>
      </c>
      <c r="C2030" s="54"/>
      <c r="D2030" s="137" t="s">
        <v>7879</v>
      </c>
      <c r="E2030" s="99" t="s">
        <v>5353</v>
      </c>
      <c r="F2030" s="88"/>
      <c r="G2030" s="327" t="s">
        <v>5260</v>
      </c>
      <c r="H2030" s="54"/>
      <c r="I2030" s="54"/>
      <c r="J2030" s="54"/>
      <c r="K2030" s="294" t="s">
        <v>8198</v>
      </c>
      <c r="L2030" s="299" t="s">
        <v>50</v>
      </c>
      <c r="M2030" s="88"/>
      <c r="N2030" s="93" t="s">
        <v>4894</v>
      </c>
    </row>
    <row r="2031" spans="1:14" ht="63.75" x14ac:dyDescent="0.25">
      <c r="A2031" s="294"/>
      <c r="B2031" s="294" t="s">
        <v>5354</v>
      </c>
      <c r="C2031" s="54"/>
      <c r="D2031" s="137" t="s">
        <v>7879</v>
      </c>
      <c r="E2031" s="99" t="s">
        <v>5355</v>
      </c>
      <c r="F2031" s="88"/>
      <c r="G2031" s="327" t="s">
        <v>5260</v>
      </c>
      <c r="H2031" s="54"/>
      <c r="I2031" s="54"/>
      <c r="J2031" s="54"/>
      <c r="K2031" s="294" t="s">
        <v>8199</v>
      </c>
      <c r="L2031" s="299" t="s">
        <v>50</v>
      </c>
      <c r="M2031" s="88"/>
      <c r="N2031" s="93" t="s">
        <v>4894</v>
      </c>
    </row>
    <row r="2032" spans="1:14" ht="63.75" x14ac:dyDescent="0.25">
      <c r="A2032" s="294"/>
      <c r="B2032" s="294" t="s">
        <v>5356</v>
      </c>
      <c r="C2032" s="54"/>
      <c r="D2032" s="137" t="s">
        <v>7879</v>
      </c>
      <c r="E2032" s="99" t="s">
        <v>5357</v>
      </c>
      <c r="F2032" s="88"/>
      <c r="G2032" s="327" t="s">
        <v>5260</v>
      </c>
      <c r="H2032" s="54"/>
      <c r="I2032" s="54"/>
      <c r="J2032" s="54"/>
      <c r="K2032" s="294" t="s">
        <v>8200</v>
      </c>
      <c r="L2032" s="299" t="s">
        <v>50</v>
      </c>
      <c r="M2032" s="88"/>
      <c r="N2032" s="93" t="s">
        <v>4894</v>
      </c>
    </row>
    <row r="2033" spans="1:14" ht="63.75" x14ac:dyDescent="0.25">
      <c r="A2033" s="294"/>
      <c r="B2033" s="294" t="s">
        <v>5358</v>
      </c>
      <c r="C2033" s="54"/>
      <c r="D2033" s="137" t="s">
        <v>7879</v>
      </c>
      <c r="E2033" s="99" t="s">
        <v>5359</v>
      </c>
      <c r="F2033" s="88"/>
      <c r="G2033" s="327" t="s">
        <v>5260</v>
      </c>
      <c r="H2033" s="54"/>
      <c r="I2033" s="54"/>
      <c r="J2033" s="54"/>
      <c r="K2033" s="294" t="s">
        <v>8201</v>
      </c>
      <c r="L2033" s="299" t="s">
        <v>50</v>
      </c>
      <c r="M2033" s="88"/>
      <c r="N2033" s="93" t="s">
        <v>4894</v>
      </c>
    </row>
    <row r="2034" spans="1:14" ht="63.75" x14ac:dyDescent="0.25">
      <c r="A2034" s="294"/>
      <c r="B2034" s="294" t="s">
        <v>5360</v>
      </c>
      <c r="C2034" s="54"/>
      <c r="D2034" s="137" t="s">
        <v>7879</v>
      </c>
      <c r="E2034" s="99" t="s">
        <v>5361</v>
      </c>
      <c r="F2034" s="88"/>
      <c r="G2034" s="327" t="s">
        <v>5260</v>
      </c>
      <c r="H2034" s="54"/>
      <c r="I2034" s="54"/>
      <c r="J2034" s="54"/>
      <c r="K2034" s="294" t="s">
        <v>8202</v>
      </c>
      <c r="L2034" s="299" t="s">
        <v>50</v>
      </c>
      <c r="M2034" s="88"/>
      <c r="N2034" s="93" t="s">
        <v>4894</v>
      </c>
    </row>
    <row r="2035" spans="1:14" ht="63.75" x14ac:dyDescent="0.25">
      <c r="A2035" s="294"/>
      <c r="B2035" s="294" t="s">
        <v>5362</v>
      </c>
      <c r="C2035" s="54"/>
      <c r="D2035" s="137" t="s">
        <v>7879</v>
      </c>
      <c r="E2035" s="99" t="s">
        <v>5363</v>
      </c>
      <c r="F2035" s="88"/>
      <c r="G2035" s="327" t="s">
        <v>5260</v>
      </c>
      <c r="H2035" s="54"/>
      <c r="I2035" s="54"/>
      <c r="J2035" s="54"/>
      <c r="K2035" s="294" t="s">
        <v>8203</v>
      </c>
      <c r="L2035" s="299" t="s">
        <v>50</v>
      </c>
      <c r="M2035" s="88"/>
      <c r="N2035" s="93" t="s">
        <v>4894</v>
      </c>
    </row>
    <row r="2036" spans="1:14" ht="63.75" x14ac:dyDescent="0.25">
      <c r="A2036" s="294"/>
      <c r="B2036" s="294" t="s">
        <v>5364</v>
      </c>
      <c r="C2036" s="54"/>
      <c r="D2036" s="137" t="s">
        <v>7879</v>
      </c>
      <c r="E2036" s="99" t="s">
        <v>5365</v>
      </c>
      <c r="F2036" s="88"/>
      <c r="G2036" s="327" t="s">
        <v>5260</v>
      </c>
      <c r="H2036" s="54"/>
      <c r="I2036" s="54"/>
      <c r="J2036" s="54"/>
      <c r="K2036" s="294" t="s">
        <v>8204</v>
      </c>
      <c r="L2036" s="299" t="s">
        <v>50</v>
      </c>
      <c r="M2036" s="88"/>
      <c r="N2036" s="93" t="s">
        <v>4894</v>
      </c>
    </row>
    <row r="2037" spans="1:14" ht="63.75" x14ac:dyDescent="0.25">
      <c r="A2037" s="294"/>
      <c r="B2037" s="294" t="s">
        <v>5366</v>
      </c>
      <c r="C2037" s="54"/>
      <c r="D2037" s="137" t="s">
        <v>7879</v>
      </c>
      <c r="E2037" s="99" t="s">
        <v>5367</v>
      </c>
      <c r="F2037" s="88"/>
      <c r="G2037" s="327" t="s">
        <v>5260</v>
      </c>
      <c r="H2037" s="54"/>
      <c r="I2037" s="54"/>
      <c r="J2037" s="54"/>
      <c r="K2037" s="294" t="s">
        <v>8205</v>
      </c>
      <c r="L2037" s="299" t="s">
        <v>50</v>
      </c>
      <c r="M2037" s="88"/>
      <c r="N2037" s="93" t="s">
        <v>4894</v>
      </c>
    </row>
    <row r="2038" spans="1:14" ht="63.75" x14ac:dyDescent="0.25">
      <c r="A2038" s="294"/>
      <c r="B2038" s="294" t="s">
        <v>5368</v>
      </c>
      <c r="C2038" s="54"/>
      <c r="D2038" s="137" t="s">
        <v>7879</v>
      </c>
      <c r="E2038" s="99" t="s">
        <v>5369</v>
      </c>
      <c r="F2038" s="88"/>
      <c r="G2038" s="327" t="s">
        <v>5260</v>
      </c>
      <c r="H2038" s="54"/>
      <c r="I2038" s="54"/>
      <c r="J2038" s="54"/>
      <c r="K2038" s="294" t="s">
        <v>8206</v>
      </c>
      <c r="L2038" s="299" t="s">
        <v>50</v>
      </c>
      <c r="M2038" s="88"/>
      <c r="N2038" s="93" t="s">
        <v>4894</v>
      </c>
    </row>
    <row r="2039" spans="1:14" ht="63.75" x14ac:dyDescent="0.25">
      <c r="A2039" s="294"/>
      <c r="B2039" s="294" t="s">
        <v>5370</v>
      </c>
      <c r="C2039" s="54"/>
      <c r="D2039" s="137" t="s">
        <v>7879</v>
      </c>
      <c r="E2039" s="99" t="s">
        <v>5371</v>
      </c>
      <c r="F2039" s="88"/>
      <c r="G2039" s="327" t="s">
        <v>5260</v>
      </c>
      <c r="H2039" s="54"/>
      <c r="I2039" s="54"/>
      <c r="J2039" s="54"/>
      <c r="K2039" s="294" t="s">
        <v>8207</v>
      </c>
      <c r="L2039" s="299" t="s">
        <v>50</v>
      </c>
      <c r="M2039" s="88"/>
      <c r="N2039" s="93" t="s">
        <v>4894</v>
      </c>
    </row>
    <row r="2040" spans="1:14" ht="63.75" x14ac:dyDescent="0.25">
      <c r="A2040" s="294"/>
      <c r="B2040" s="294" t="s">
        <v>5372</v>
      </c>
      <c r="C2040" s="54"/>
      <c r="D2040" s="137" t="s">
        <v>7879</v>
      </c>
      <c r="E2040" s="99" t="s">
        <v>5373</v>
      </c>
      <c r="F2040" s="88"/>
      <c r="G2040" s="327" t="s">
        <v>5260</v>
      </c>
      <c r="H2040" s="54"/>
      <c r="I2040" s="54"/>
      <c r="J2040" s="54"/>
      <c r="K2040" s="294" t="s">
        <v>8208</v>
      </c>
      <c r="L2040" s="299" t="s">
        <v>50</v>
      </c>
      <c r="M2040" s="88"/>
      <c r="N2040" s="93" t="s">
        <v>4894</v>
      </c>
    </row>
    <row r="2041" spans="1:14" ht="63.75" x14ac:dyDescent="0.25">
      <c r="A2041" s="294"/>
      <c r="B2041" s="294" t="s">
        <v>5374</v>
      </c>
      <c r="C2041" s="54"/>
      <c r="D2041" s="137" t="s">
        <v>7879</v>
      </c>
      <c r="E2041" s="99" t="s">
        <v>5375</v>
      </c>
      <c r="F2041" s="88"/>
      <c r="G2041" s="327" t="s">
        <v>5260</v>
      </c>
      <c r="H2041" s="54"/>
      <c r="I2041" s="54"/>
      <c r="J2041" s="54"/>
      <c r="K2041" s="294" t="s">
        <v>8209</v>
      </c>
      <c r="L2041" s="299" t="s">
        <v>50</v>
      </c>
      <c r="M2041" s="88"/>
      <c r="N2041" s="93" t="s">
        <v>4894</v>
      </c>
    </row>
    <row r="2042" spans="1:14" ht="63.75" x14ac:dyDescent="0.25">
      <c r="A2042" s="294"/>
      <c r="B2042" s="294" t="s">
        <v>5376</v>
      </c>
      <c r="C2042" s="54"/>
      <c r="D2042" s="137" t="s">
        <v>7879</v>
      </c>
      <c r="E2042" s="99" t="s">
        <v>5377</v>
      </c>
      <c r="F2042" s="88"/>
      <c r="G2042" s="327" t="s">
        <v>5260</v>
      </c>
      <c r="H2042" s="54"/>
      <c r="I2042" s="54"/>
      <c r="J2042" s="54"/>
      <c r="K2042" s="294" t="s">
        <v>8210</v>
      </c>
      <c r="L2042" s="299" t="s">
        <v>50</v>
      </c>
      <c r="M2042" s="88"/>
      <c r="N2042" s="93" t="s">
        <v>4894</v>
      </c>
    </row>
    <row r="2043" spans="1:14" ht="114.75" x14ac:dyDescent="0.25">
      <c r="A2043" s="258"/>
      <c r="B2043" s="294" t="s">
        <v>5378</v>
      </c>
      <c r="C2043" s="54"/>
      <c r="D2043" s="137" t="s">
        <v>7879</v>
      </c>
      <c r="E2043" s="99">
        <v>15528320.85</v>
      </c>
      <c r="F2043" s="88"/>
      <c r="G2043" s="327" t="s">
        <v>5379</v>
      </c>
      <c r="H2043" s="54"/>
      <c r="I2043" s="54"/>
      <c r="J2043" s="54"/>
      <c r="K2043" s="258" t="s">
        <v>8211</v>
      </c>
      <c r="L2043" s="299" t="s">
        <v>5380</v>
      </c>
      <c r="M2043" s="88"/>
      <c r="N2043" s="294"/>
    </row>
    <row r="2044" spans="1:14" ht="63.75" x14ac:dyDescent="0.25">
      <c r="A2044" s="258"/>
      <c r="B2044" s="258" t="s">
        <v>5381</v>
      </c>
      <c r="C2044" s="54"/>
      <c r="D2044" s="137" t="s">
        <v>7879</v>
      </c>
      <c r="E2044" s="99">
        <v>52130335.109999999</v>
      </c>
      <c r="F2044" s="88"/>
      <c r="G2044" s="327" t="s">
        <v>5382</v>
      </c>
      <c r="H2044" s="54"/>
      <c r="I2044" s="54"/>
      <c r="J2044" s="54"/>
      <c r="K2044" s="258" t="s">
        <v>8212</v>
      </c>
      <c r="L2044" s="299" t="s">
        <v>5383</v>
      </c>
      <c r="M2044" s="88"/>
      <c r="N2044" s="294" t="s">
        <v>5384</v>
      </c>
    </row>
    <row r="2045" spans="1:14" ht="63.75" x14ac:dyDescent="0.25">
      <c r="A2045" s="258"/>
      <c r="B2045" s="299" t="s">
        <v>7037</v>
      </c>
      <c r="C2045" s="54"/>
      <c r="D2045" s="137" t="s">
        <v>7879</v>
      </c>
      <c r="E2045" s="213">
        <v>233047</v>
      </c>
      <c r="F2045" s="88"/>
      <c r="G2045" s="327" t="s">
        <v>7039</v>
      </c>
      <c r="H2045" s="54"/>
      <c r="I2045" s="54"/>
      <c r="J2045" s="54"/>
      <c r="K2045" s="299" t="s">
        <v>7038</v>
      </c>
      <c r="L2045" s="299" t="s">
        <v>7040</v>
      </c>
      <c r="M2045" s="88"/>
      <c r="N2045" s="93"/>
    </row>
    <row r="2046" spans="1:14" ht="63.75" x14ac:dyDescent="0.2">
      <c r="A2046" s="258"/>
      <c r="B2046" s="341" t="s">
        <v>7041</v>
      </c>
      <c r="C2046" s="54"/>
      <c r="D2046" s="137" t="s">
        <v>7879</v>
      </c>
      <c r="E2046" s="99">
        <v>4721533</v>
      </c>
      <c r="F2046" s="88"/>
      <c r="G2046" s="327" t="s">
        <v>7043</v>
      </c>
      <c r="H2046" s="54"/>
      <c r="I2046" s="54"/>
      <c r="J2046" s="54"/>
      <c r="K2046" s="191" t="s">
        <v>7042</v>
      </c>
      <c r="L2046" s="299" t="s">
        <v>7044</v>
      </c>
      <c r="M2046" s="88"/>
      <c r="N2046" s="328" t="s">
        <v>7045</v>
      </c>
    </row>
    <row r="2047" spans="1:14" ht="63.75" x14ac:dyDescent="0.25">
      <c r="A2047" s="258"/>
      <c r="B2047" s="258" t="s">
        <v>5385</v>
      </c>
      <c r="C2047" s="54"/>
      <c r="D2047" s="137" t="s">
        <v>7879</v>
      </c>
      <c r="E2047" s="99">
        <v>155262</v>
      </c>
      <c r="F2047" s="88"/>
      <c r="G2047" s="327" t="s">
        <v>5387</v>
      </c>
      <c r="H2047" s="54"/>
      <c r="I2047" s="54"/>
      <c r="J2047" s="54"/>
      <c r="K2047" s="78" t="s">
        <v>5386</v>
      </c>
      <c r="L2047" s="294" t="s">
        <v>5388</v>
      </c>
      <c r="M2047" s="88"/>
      <c r="N2047" s="292" t="s">
        <v>5389</v>
      </c>
    </row>
    <row r="2048" spans="1:14" ht="63.75" x14ac:dyDescent="0.25">
      <c r="A2048" s="258"/>
      <c r="B2048" s="258" t="s">
        <v>5390</v>
      </c>
      <c r="C2048" s="54"/>
      <c r="D2048" s="137" t="s">
        <v>7879</v>
      </c>
      <c r="E2048" s="99">
        <v>77631</v>
      </c>
      <c r="F2048" s="88"/>
      <c r="G2048" s="327" t="s">
        <v>5387</v>
      </c>
      <c r="H2048" s="54"/>
      <c r="I2048" s="54"/>
      <c r="J2048" s="54"/>
      <c r="K2048" s="78" t="s">
        <v>5391</v>
      </c>
      <c r="L2048" s="294" t="s">
        <v>5388</v>
      </c>
      <c r="M2048" s="88"/>
      <c r="N2048" s="292" t="s">
        <v>5392</v>
      </c>
    </row>
    <row r="2049" spans="1:14" ht="63.75" x14ac:dyDescent="0.25">
      <c r="A2049" s="258"/>
      <c r="B2049" s="258" t="s">
        <v>5393</v>
      </c>
      <c r="C2049" s="54"/>
      <c r="D2049" s="137" t="s">
        <v>7879</v>
      </c>
      <c r="E2049" s="99">
        <v>46347</v>
      </c>
      <c r="F2049" s="88"/>
      <c r="G2049" s="327" t="s">
        <v>5387</v>
      </c>
      <c r="H2049" s="54"/>
      <c r="I2049" s="54"/>
      <c r="J2049" s="54"/>
      <c r="K2049" s="78" t="s">
        <v>5394</v>
      </c>
      <c r="L2049" s="294" t="s">
        <v>5388</v>
      </c>
      <c r="M2049" s="88"/>
      <c r="N2049" s="292" t="s">
        <v>5395</v>
      </c>
    </row>
    <row r="2050" spans="1:14" ht="63.75" x14ac:dyDescent="0.25">
      <c r="A2050" s="258"/>
      <c r="B2050" s="294" t="s">
        <v>5396</v>
      </c>
      <c r="C2050" s="54"/>
      <c r="D2050" s="137" t="s">
        <v>7879</v>
      </c>
      <c r="E2050" s="99">
        <v>159897</v>
      </c>
      <c r="F2050" s="88"/>
      <c r="G2050" s="327" t="s">
        <v>5398</v>
      </c>
      <c r="H2050" s="54"/>
      <c r="I2050" s="54"/>
      <c r="J2050" s="54"/>
      <c r="K2050" s="78" t="s">
        <v>5397</v>
      </c>
      <c r="L2050" s="294" t="s">
        <v>5399</v>
      </c>
      <c r="M2050" s="88"/>
      <c r="N2050" s="292" t="s">
        <v>5400</v>
      </c>
    </row>
    <row r="2051" spans="1:14" ht="63.75" x14ac:dyDescent="0.25">
      <c r="A2051" s="258"/>
      <c r="B2051" s="294" t="s">
        <v>5401</v>
      </c>
      <c r="C2051" s="54"/>
      <c r="D2051" s="137" t="s">
        <v>7879</v>
      </c>
      <c r="E2051" s="99">
        <v>79949</v>
      </c>
      <c r="F2051" s="88"/>
      <c r="G2051" s="327" t="s">
        <v>5398</v>
      </c>
      <c r="H2051" s="54"/>
      <c r="I2051" s="54"/>
      <c r="J2051" s="54"/>
      <c r="K2051" s="78" t="s">
        <v>5402</v>
      </c>
      <c r="L2051" s="294" t="s">
        <v>5399</v>
      </c>
      <c r="M2051" s="88"/>
      <c r="N2051" s="292" t="s">
        <v>5403</v>
      </c>
    </row>
    <row r="2052" spans="1:14" ht="63.75" x14ac:dyDescent="0.25">
      <c r="A2052" s="258"/>
      <c r="B2052" s="258" t="s">
        <v>5404</v>
      </c>
      <c r="C2052" s="54"/>
      <c r="D2052" s="137" t="s">
        <v>7879</v>
      </c>
      <c r="E2052" s="99">
        <v>274828.63</v>
      </c>
      <c r="F2052" s="88"/>
      <c r="G2052" s="327" t="s">
        <v>5406</v>
      </c>
      <c r="H2052" s="54"/>
      <c r="I2052" s="54"/>
      <c r="J2052" s="54"/>
      <c r="K2052" s="78" t="s">
        <v>5405</v>
      </c>
      <c r="L2052" s="258" t="s">
        <v>5407</v>
      </c>
      <c r="M2052" s="88"/>
      <c r="N2052" s="294"/>
    </row>
    <row r="2053" spans="1:14" ht="63.75" x14ac:dyDescent="0.25">
      <c r="A2053" s="258"/>
      <c r="B2053" s="258" t="s">
        <v>5408</v>
      </c>
      <c r="C2053" s="54"/>
      <c r="D2053" s="137" t="s">
        <v>7879</v>
      </c>
      <c r="E2053" s="99">
        <v>168803.37</v>
      </c>
      <c r="F2053" s="88"/>
      <c r="G2053" s="327" t="s">
        <v>5406</v>
      </c>
      <c r="H2053" s="54"/>
      <c r="I2053" s="54"/>
      <c r="J2053" s="54"/>
      <c r="K2053" s="78" t="s">
        <v>5409</v>
      </c>
      <c r="L2053" s="258" t="s">
        <v>5410</v>
      </c>
      <c r="M2053" s="88"/>
      <c r="N2053" s="294"/>
    </row>
    <row r="2054" spans="1:14" ht="63.75" x14ac:dyDescent="0.25">
      <c r="A2054" s="258"/>
      <c r="B2054" s="258" t="s">
        <v>5411</v>
      </c>
      <c r="C2054" s="54"/>
      <c r="D2054" s="137" t="s">
        <v>7879</v>
      </c>
      <c r="E2054" s="99">
        <v>500690.34</v>
      </c>
      <c r="F2054" s="88"/>
      <c r="G2054" s="327" t="s">
        <v>5406</v>
      </c>
      <c r="H2054" s="54"/>
      <c r="I2054" s="54"/>
      <c r="J2054" s="54"/>
      <c r="K2054" s="78" t="s">
        <v>5412</v>
      </c>
      <c r="L2054" s="258" t="s">
        <v>5410</v>
      </c>
      <c r="M2054" s="88"/>
      <c r="N2054" s="294"/>
    </row>
    <row r="2055" spans="1:14" ht="63.75" x14ac:dyDescent="0.25">
      <c r="A2055" s="258"/>
      <c r="B2055" s="258" t="s">
        <v>5413</v>
      </c>
      <c r="C2055" s="54"/>
      <c r="D2055" s="137" t="s">
        <v>7879</v>
      </c>
      <c r="E2055" s="99">
        <v>942369.24</v>
      </c>
      <c r="F2055" s="88"/>
      <c r="G2055" s="327" t="s">
        <v>5406</v>
      </c>
      <c r="H2055" s="54"/>
      <c r="I2055" s="54"/>
      <c r="J2055" s="54"/>
      <c r="K2055" s="78" t="s">
        <v>5414</v>
      </c>
      <c r="L2055" s="258" t="s">
        <v>5410</v>
      </c>
      <c r="M2055" s="88"/>
      <c r="N2055" s="294"/>
    </row>
    <row r="2056" spans="1:14" ht="63.75" x14ac:dyDescent="0.25">
      <c r="A2056" s="258"/>
      <c r="B2056" s="258" t="s">
        <v>5393</v>
      </c>
      <c r="C2056" s="54"/>
      <c r="D2056" s="137" t="s">
        <v>7879</v>
      </c>
      <c r="E2056" s="99">
        <v>745245.97</v>
      </c>
      <c r="F2056" s="88"/>
      <c r="G2056" s="327" t="s">
        <v>5406</v>
      </c>
      <c r="H2056" s="54"/>
      <c r="I2056" s="54"/>
      <c r="J2056" s="54"/>
      <c r="K2056" s="78" t="s">
        <v>5415</v>
      </c>
      <c r="L2056" s="258" t="s">
        <v>5410</v>
      </c>
      <c r="M2056" s="88"/>
      <c r="N2056" s="294"/>
    </row>
    <row r="2057" spans="1:14" ht="63.75" x14ac:dyDescent="0.25">
      <c r="A2057" s="258"/>
      <c r="B2057" s="258" t="s">
        <v>5411</v>
      </c>
      <c r="C2057" s="54"/>
      <c r="D2057" s="137" t="s">
        <v>7879</v>
      </c>
      <c r="E2057" s="99">
        <v>344582.09</v>
      </c>
      <c r="F2057" s="88"/>
      <c r="G2057" s="327" t="s">
        <v>5406</v>
      </c>
      <c r="H2057" s="54"/>
      <c r="I2057" s="54"/>
      <c r="J2057" s="54"/>
      <c r="K2057" s="78" t="s">
        <v>5416</v>
      </c>
      <c r="L2057" s="258" t="s">
        <v>5417</v>
      </c>
      <c r="M2057" s="88"/>
      <c r="N2057" s="294"/>
    </row>
    <row r="2058" spans="1:14" ht="63.75" x14ac:dyDescent="0.25">
      <c r="A2058" s="258"/>
      <c r="B2058" s="258" t="s">
        <v>5413</v>
      </c>
      <c r="C2058" s="54"/>
      <c r="D2058" s="137" t="s">
        <v>7879</v>
      </c>
      <c r="E2058" s="99">
        <v>937347</v>
      </c>
      <c r="F2058" s="88"/>
      <c r="G2058" s="327" t="s">
        <v>5406</v>
      </c>
      <c r="H2058" s="54"/>
      <c r="I2058" s="54"/>
      <c r="J2058" s="54"/>
      <c r="K2058" s="78" t="s">
        <v>5418</v>
      </c>
      <c r="L2058" s="258" t="s">
        <v>5419</v>
      </c>
      <c r="M2058" s="88"/>
      <c r="N2058" s="294"/>
    </row>
    <row r="2059" spans="1:14" ht="63.75" x14ac:dyDescent="0.25">
      <c r="A2059" s="258"/>
      <c r="B2059" s="258" t="s">
        <v>5393</v>
      </c>
      <c r="C2059" s="54"/>
      <c r="D2059" s="137" t="s">
        <v>7879</v>
      </c>
      <c r="E2059" s="99">
        <v>430867.12</v>
      </c>
      <c r="F2059" s="88"/>
      <c r="G2059" s="327" t="s">
        <v>5406</v>
      </c>
      <c r="H2059" s="54"/>
      <c r="I2059" s="54"/>
      <c r="J2059" s="54"/>
      <c r="K2059" s="78" t="s">
        <v>5420</v>
      </c>
      <c r="L2059" s="258" t="s">
        <v>5419</v>
      </c>
      <c r="M2059" s="88"/>
      <c r="N2059" s="294"/>
    </row>
    <row r="2060" spans="1:14" ht="63.75" x14ac:dyDescent="0.25">
      <c r="A2060" s="258"/>
      <c r="B2060" s="258" t="s">
        <v>5413</v>
      </c>
      <c r="C2060" s="54"/>
      <c r="D2060" s="137" t="s">
        <v>7879</v>
      </c>
      <c r="E2060" s="99">
        <v>5871985.7699999996</v>
      </c>
      <c r="F2060" s="88"/>
      <c r="G2060" s="327" t="s">
        <v>5406</v>
      </c>
      <c r="H2060" s="54"/>
      <c r="I2060" s="54"/>
      <c r="J2060" s="54"/>
      <c r="K2060" s="78" t="s">
        <v>5421</v>
      </c>
      <c r="L2060" s="258" t="s">
        <v>5422</v>
      </c>
      <c r="M2060" s="88"/>
      <c r="N2060" s="294"/>
    </row>
    <row r="2061" spans="1:14" ht="63.75" x14ac:dyDescent="0.25">
      <c r="A2061" s="258"/>
      <c r="B2061" s="258" t="s">
        <v>5411</v>
      </c>
      <c r="C2061" s="54"/>
      <c r="D2061" s="137" t="s">
        <v>7879</v>
      </c>
      <c r="E2061" s="99">
        <v>1458754.11</v>
      </c>
      <c r="F2061" s="88"/>
      <c r="G2061" s="327" t="s">
        <v>5406</v>
      </c>
      <c r="H2061" s="54"/>
      <c r="I2061" s="54"/>
      <c r="J2061" s="54"/>
      <c r="K2061" s="78" t="s">
        <v>5423</v>
      </c>
      <c r="L2061" s="258" t="s">
        <v>5422</v>
      </c>
      <c r="M2061" s="88"/>
      <c r="N2061" s="294"/>
    </row>
    <row r="2062" spans="1:14" ht="63.75" x14ac:dyDescent="0.25">
      <c r="A2062" s="258"/>
      <c r="B2062" s="258" t="s">
        <v>5413</v>
      </c>
      <c r="C2062" s="54"/>
      <c r="D2062" s="137" t="s">
        <v>7879</v>
      </c>
      <c r="E2062" s="99">
        <v>476276.62</v>
      </c>
      <c r="F2062" s="88"/>
      <c r="G2062" s="327" t="s">
        <v>5406</v>
      </c>
      <c r="H2062" s="54"/>
      <c r="I2062" s="54"/>
      <c r="J2062" s="54"/>
      <c r="K2062" s="258" t="s">
        <v>5424</v>
      </c>
      <c r="L2062" s="258" t="s">
        <v>5116</v>
      </c>
      <c r="M2062" s="88"/>
      <c r="N2062" s="294"/>
    </row>
    <row r="2063" spans="1:14" ht="63.75" x14ac:dyDescent="0.25">
      <c r="A2063" s="258"/>
      <c r="B2063" s="258" t="s">
        <v>5393</v>
      </c>
      <c r="C2063" s="54"/>
      <c r="D2063" s="137" t="s">
        <v>7879</v>
      </c>
      <c r="E2063" s="99">
        <v>60685.51</v>
      </c>
      <c r="F2063" s="88"/>
      <c r="G2063" s="327" t="s">
        <v>5406</v>
      </c>
      <c r="H2063" s="54"/>
      <c r="I2063" s="54"/>
      <c r="J2063" s="54"/>
      <c r="K2063" s="78" t="s">
        <v>5425</v>
      </c>
      <c r="L2063" s="258" t="s">
        <v>5426</v>
      </c>
      <c r="M2063" s="88"/>
      <c r="N2063" s="294"/>
    </row>
    <row r="2064" spans="1:14" ht="63.75" x14ac:dyDescent="0.25">
      <c r="A2064" s="258"/>
      <c r="B2064" s="258" t="s">
        <v>5411</v>
      </c>
      <c r="C2064" s="54"/>
      <c r="D2064" s="137" t="s">
        <v>7879</v>
      </c>
      <c r="E2064" s="99">
        <v>164966.93</v>
      </c>
      <c r="F2064" s="88"/>
      <c r="G2064" s="327" t="s">
        <v>5406</v>
      </c>
      <c r="H2064" s="54"/>
      <c r="I2064" s="54"/>
      <c r="J2064" s="54"/>
      <c r="K2064" s="78" t="s">
        <v>5427</v>
      </c>
      <c r="L2064" s="258" t="s">
        <v>5428</v>
      </c>
      <c r="M2064" s="88"/>
      <c r="N2064" s="294"/>
    </row>
    <row r="2065" spans="1:14" ht="63.75" x14ac:dyDescent="0.25">
      <c r="A2065" s="258"/>
      <c r="B2065" s="258" t="s">
        <v>5413</v>
      </c>
      <c r="C2065" s="54"/>
      <c r="D2065" s="137" t="s">
        <v>7879</v>
      </c>
      <c r="E2065" s="99">
        <v>328259.78000000003</v>
      </c>
      <c r="F2065" s="88"/>
      <c r="G2065" s="327" t="s">
        <v>5406</v>
      </c>
      <c r="H2065" s="54"/>
      <c r="I2065" s="54"/>
      <c r="J2065" s="54"/>
      <c r="K2065" s="78" t="s">
        <v>5429</v>
      </c>
      <c r="L2065" s="258" t="s">
        <v>5428</v>
      </c>
      <c r="M2065" s="88"/>
      <c r="N2065" s="294"/>
    </row>
    <row r="2066" spans="1:14" ht="63.75" x14ac:dyDescent="0.25">
      <c r="A2066" s="258"/>
      <c r="B2066" s="258" t="s">
        <v>5393</v>
      </c>
      <c r="C2066" s="54"/>
      <c r="D2066" s="137" t="s">
        <v>7879</v>
      </c>
      <c r="E2066" s="99">
        <v>164618.17000000001</v>
      </c>
      <c r="F2066" s="88"/>
      <c r="G2066" s="327" t="s">
        <v>5406</v>
      </c>
      <c r="H2066" s="54"/>
      <c r="I2066" s="54"/>
      <c r="J2066" s="54"/>
      <c r="K2066" s="78" t="s">
        <v>5430</v>
      </c>
      <c r="L2066" s="258" t="s">
        <v>5428</v>
      </c>
      <c r="M2066" s="88"/>
      <c r="N2066" s="294"/>
    </row>
    <row r="2067" spans="1:14" ht="63.75" x14ac:dyDescent="0.25">
      <c r="A2067" s="258"/>
      <c r="B2067" s="294" t="s">
        <v>6024</v>
      </c>
      <c r="C2067" s="54"/>
      <c r="D2067" s="137" t="s">
        <v>7879</v>
      </c>
      <c r="E2067" s="99">
        <v>2074034</v>
      </c>
      <c r="F2067" s="88"/>
      <c r="G2067" s="279" t="s">
        <v>6025</v>
      </c>
      <c r="H2067" s="54"/>
      <c r="I2067" s="54"/>
      <c r="J2067" s="54"/>
      <c r="K2067" s="258"/>
      <c r="L2067" s="299" t="s">
        <v>50</v>
      </c>
      <c r="M2067" s="88"/>
      <c r="N2067" s="258"/>
    </row>
    <row r="2068" spans="1:14" ht="63.75" x14ac:dyDescent="0.25">
      <c r="A2068" s="258"/>
      <c r="B2068" s="294" t="s">
        <v>6026</v>
      </c>
      <c r="C2068" s="54"/>
      <c r="D2068" s="137" t="s">
        <v>7879</v>
      </c>
      <c r="E2068" s="99">
        <v>4645795.26</v>
      </c>
      <c r="F2068" s="88"/>
      <c r="G2068" s="279" t="s">
        <v>6025</v>
      </c>
      <c r="H2068" s="54"/>
      <c r="I2068" s="54"/>
      <c r="J2068" s="54"/>
      <c r="K2068" s="258"/>
      <c r="L2068" s="299" t="s">
        <v>50</v>
      </c>
      <c r="M2068" s="88"/>
      <c r="N2068" s="258"/>
    </row>
    <row r="2069" spans="1:14" ht="63.75" x14ac:dyDescent="0.25">
      <c r="A2069" s="258"/>
      <c r="B2069" s="294" t="s">
        <v>5404</v>
      </c>
      <c r="C2069" s="54"/>
      <c r="D2069" s="137" t="s">
        <v>7879</v>
      </c>
      <c r="E2069" s="99">
        <v>3641.05</v>
      </c>
      <c r="F2069" s="88"/>
      <c r="G2069" s="279" t="s">
        <v>6025</v>
      </c>
      <c r="H2069" s="54"/>
      <c r="I2069" s="54"/>
      <c r="J2069" s="54"/>
      <c r="K2069" s="258" t="s">
        <v>8213</v>
      </c>
      <c r="L2069" s="299" t="s">
        <v>6027</v>
      </c>
      <c r="M2069" s="88"/>
      <c r="N2069" s="258"/>
    </row>
    <row r="2070" spans="1:14" ht="63.75" x14ac:dyDescent="0.25">
      <c r="A2070" s="258"/>
      <c r="B2070" s="294" t="s">
        <v>5404</v>
      </c>
      <c r="C2070" s="54"/>
      <c r="D2070" s="137" t="s">
        <v>7879</v>
      </c>
      <c r="E2070" s="99">
        <v>1111.1600000000001</v>
      </c>
      <c r="F2070" s="88"/>
      <c r="G2070" s="279" t="s">
        <v>6025</v>
      </c>
      <c r="H2070" s="54"/>
      <c r="I2070" s="54"/>
      <c r="J2070" s="54"/>
      <c r="K2070" s="258" t="s">
        <v>8214</v>
      </c>
      <c r="L2070" s="299" t="s">
        <v>6028</v>
      </c>
      <c r="M2070" s="88"/>
      <c r="N2070" s="258"/>
    </row>
    <row r="2071" spans="1:14" ht="63.75" x14ac:dyDescent="0.25">
      <c r="A2071" s="258"/>
      <c r="B2071" s="294" t="s">
        <v>6029</v>
      </c>
      <c r="C2071" s="54"/>
      <c r="D2071" s="137" t="s">
        <v>7879</v>
      </c>
      <c r="E2071" s="99">
        <v>7190.4</v>
      </c>
      <c r="F2071" s="88"/>
      <c r="G2071" s="279" t="s">
        <v>6025</v>
      </c>
      <c r="H2071" s="54"/>
      <c r="I2071" s="54"/>
      <c r="J2071" s="54"/>
      <c r="K2071" s="258" t="s">
        <v>8215</v>
      </c>
      <c r="L2071" s="299" t="s">
        <v>6030</v>
      </c>
      <c r="M2071" s="88"/>
      <c r="N2071" s="258"/>
    </row>
    <row r="2072" spans="1:14" ht="63.75" x14ac:dyDescent="0.25">
      <c r="A2072" s="258"/>
      <c r="B2072" s="294" t="s">
        <v>5413</v>
      </c>
      <c r="C2072" s="54"/>
      <c r="D2072" s="137" t="s">
        <v>7879</v>
      </c>
      <c r="E2072" s="99">
        <v>1736.1</v>
      </c>
      <c r="F2072" s="88"/>
      <c r="G2072" s="279" t="s">
        <v>6025</v>
      </c>
      <c r="H2072" s="54"/>
      <c r="I2072" s="54"/>
      <c r="J2072" s="54"/>
      <c r="K2072" s="258" t="s">
        <v>8216</v>
      </c>
      <c r="L2072" s="299" t="s">
        <v>6031</v>
      </c>
      <c r="M2072" s="88"/>
      <c r="N2072" s="258"/>
    </row>
    <row r="2073" spans="1:14" ht="63.75" x14ac:dyDescent="0.25">
      <c r="A2073" s="258"/>
      <c r="B2073" s="294" t="s">
        <v>5393</v>
      </c>
      <c r="C2073" s="54"/>
      <c r="D2073" s="137" t="s">
        <v>7879</v>
      </c>
      <c r="E2073" s="99">
        <v>1194.8</v>
      </c>
      <c r="F2073" s="88"/>
      <c r="G2073" s="279" t="s">
        <v>6025</v>
      </c>
      <c r="H2073" s="54"/>
      <c r="I2073" s="54"/>
      <c r="J2073" s="54"/>
      <c r="K2073" s="258" t="s">
        <v>8217</v>
      </c>
      <c r="L2073" s="299" t="s">
        <v>6032</v>
      </c>
      <c r="M2073" s="88"/>
      <c r="N2073" s="258"/>
    </row>
    <row r="2074" spans="1:14" ht="63.75" x14ac:dyDescent="0.25">
      <c r="A2074" s="258"/>
      <c r="B2074" s="294" t="s">
        <v>5393</v>
      </c>
      <c r="C2074" s="54"/>
      <c r="D2074" s="137" t="s">
        <v>7879</v>
      </c>
      <c r="E2074" s="99">
        <v>1089.6600000000001</v>
      </c>
      <c r="F2074" s="88"/>
      <c r="G2074" s="279" t="s">
        <v>6025</v>
      </c>
      <c r="H2074" s="54"/>
      <c r="I2074" s="54"/>
      <c r="J2074" s="54"/>
      <c r="K2074" s="258" t="s">
        <v>8218</v>
      </c>
      <c r="L2074" s="299" t="s">
        <v>6031</v>
      </c>
      <c r="M2074" s="88"/>
      <c r="N2074" s="258"/>
    </row>
    <row r="2075" spans="1:14" ht="63.75" x14ac:dyDescent="0.25">
      <c r="A2075" s="258"/>
      <c r="B2075" s="294" t="s">
        <v>5411</v>
      </c>
      <c r="C2075" s="54"/>
      <c r="D2075" s="137" t="s">
        <v>7879</v>
      </c>
      <c r="E2075" s="99">
        <v>2936.74</v>
      </c>
      <c r="F2075" s="88"/>
      <c r="G2075" s="279" t="s">
        <v>6025</v>
      </c>
      <c r="H2075" s="54"/>
      <c r="I2075" s="54"/>
      <c r="J2075" s="54"/>
      <c r="K2075" s="258" t="s">
        <v>8219</v>
      </c>
      <c r="L2075" s="299" t="s">
        <v>6030</v>
      </c>
      <c r="M2075" s="88"/>
      <c r="N2075" s="258"/>
    </row>
    <row r="2076" spans="1:14" ht="63.75" x14ac:dyDescent="0.25">
      <c r="A2076" s="258"/>
      <c r="B2076" s="294" t="s">
        <v>5411</v>
      </c>
      <c r="C2076" s="54"/>
      <c r="D2076" s="137" t="s">
        <v>7879</v>
      </c>
      <c r="E2076" s="99">
        <v>907.31</v>
      </c>
      <c r="F2076" s="88"/>
      <c r="G2076" s="279" t="s">
        <v>6025</v>
      </c>
      <c r="H2076" s="54"/>
      <c r="I2076" s="54"/>
      <c r="J2076" s="54"/>
      <c r="K2076" s="258" t="s">
        <v>8220</v>
      </c>
      <c r="L2076" s="299" t="s">
        <v>6031</v>
      </c>
      <c r="M2076" s="88"/>
      <c r="N2076" s="258"/>
    </row>
    <row r="2077" spans="1:14" ht="63.75" x14ac:dyDescent="0.25">
      <c r="A2077" s="258"/>
      <c r="B2077" s="258" t="s">
        <v>5411</v>
      </c>
      <c r="C2077" s="54"/>
      <c r="D2077" s="137" t="s">
        <v>7879</v>
      </c>
      <c r="E2077" s="99">
        <v>677.79</v>
      </c>
      <c r="F2077" s="88"/>
      <c r="G2077" s="279" t="s">
        <v>6025</v>
      </c>
      <c r="H2077" s="54"/>
      <c r="I2077" s="54"/>
      <c r="J2077" s="54"/>
      <c r="K2077" s="258" t="s">
        <v>8221</v>
      </c>
      <c r="L2077" s="299" t="s">
        <v>6032</v>
      </c>
      <c r="M2077" s="88"/>
      <c r="N2077" s="258"/>
    </row>
    <row r="2078" spans="1:14" ht="63.75" x14ac:dyDescent="0.25">
      <c r="A2078" s="258"/>
      <c r="B2078" s="258" t="s">
        <v>5413</v>
      </c>
      <c r="C2078" s="54"/>
      <c r="D2078" s="137" t="s">
        <v>7879</v>
      </c>
      <c r="E2078" s="99">
        <v>1287.0899999999999</v>
      </c>
      <c r="F2078" s="88"/>
      <c r="G2078" s="279" t="s">
        <v>6025</v>
      </c>
      <c r="H2078" s="54"/>
      <c r="I2078" s="54"/>
      <c r="J2078" s="54"/>
      <c r="K2078" s="258" t="s">
        <v>8222</v>
      </c>
      <c r="L2078" s="299" t="s">
        <v>6032</v>
      </c>
      <c r="M2078" s="88"/>
      <c r="N2078" s="258"/>
    </row>
    <row r="2079" spans="1:14" ht="63.75" x14ac:dyDescent="0.25">
      <c r="A2079" s="258"/>
      <c r="B2079" s="258" t="s">
        <v>5404</v>
      </c>
      <c r="C2079" s="54"/>
      <c r="D2079" s="137" t="s">
        <v>7879</v>
      </c>
      <c r="E2079" s="99">
        <v>1369.9</v>
      </c>
      <c r="F2079" s="88"/>
      <c r="G2079" s="279" t="s">
        <v>6025</v>
      </c>
      <c r="H2079" s="54"/>
      <c r="I2079" s="54"/>
      <c r="J2079" s="54"/>
      <c r="K2079" s="258" t="s">
        <v>8223</v>
      </c>
      <c r="L2079" s="299" t="s">
        <v>6032</v>
      </c>
      <c r="M2079" s="88"/>
      <c r="N2079" s="258"/>
    </row>
    <row r="2080" spans="1:14" ht="63.75" x14ac:dyDescent="0.25">
      <c r="A2080" s="258"/>
      <c r="B2080" s="258" t="s">
        <v>5404</v>
      </c>
      <c r="C2080" s="54"/>
      <c r="D2080" s="137" t="s">
        <v>7879</v>
      </c>
      <c r="E2080" s="99">
        <v>22107.919999999998</v>
      </c>
      <c r="F2080" s="88"/>
      <c r="G2080" s="279" t="s">
        <v>6025</v>
      </c>
      <c r="H2080" s="54"/>
      <c r="I2080" s="54"/>
      <c r="J2080" s="54"/>
      <c r="K2080" s="258" t="s">
        <v>8224</v>
      </c>
      <c r="L2080" s="299" t="s">
        <v>6033</v>
      </c>
      <c r="M2080" s="88"/>
      <c r="N2080" s="258"/>
    </row>
    <row r="2081" spans="1:14" ht="63.75" x14ac:dyDescent="0.25">
      <c r="A2081" s="258"/>
      <c r="B2081" s="294" t="s">
        <v>6034</v>
      </c>
      <c r="C2081" s="54"/>
      <c r="D2081" s="137" t="s">
        <v>7879</v>
      </c>
      <c r="E2081" s="99">
        <v>8014.12</v>
      </c>
      <c r="F2081" s="88"/>
      <c r="G2081" s="279" t="s">
        <v>6025</v>
      </c>
      <c r="H2081" s="54"/>
      <c r="I2081" s="54"/>
      <c r="J2081" s="54"/>
      <c r="K2081" s="258" t="s">
        <v>8225</v>
      </c>
      <c r="L2081" s="299" t="s">
        <v>6033</v>
      </c>
      <c r="M2081" s="88"/>
      <c r="N2081" s="258"/>
    </row>
    <row r="2082" spans="1:14" ht="63.75" x14ac:dyDescent="0.25">
      <c r="A2082" s="258"/>
      <c r="B2082" s="258" t="s">
        <v>5404</v>
      </c>
      <c r="C2082" s="54"/>
      <c r="D2082" s="137" t="s">
        <v>7879</v>
      </c>
      <c r="E2082" s="99">
        <v>7182.99</v>
      </c>
      <c r="F2082" s="88"/>
      <c r="G2082" s="279" t="s">
        <v>6025</v>
      </c>
      <c r="H2082" s="54"/>
      <c r="I2082" s="54"/>
      <c r="J2082" s="54"/>
      <c r="K2082" s="258" t="s">
        <v>6037</v>
      </c>
      <c r="L2082" s="299" t="s">
        <v>6036</v>
      </c>
      <c r="M2082" s="88"/>
      <c r="N2082" s="294" t="s">
        <v>6035</v>
      </c>
    </row>
    <row r="2083" spans="1:14" ht="63.75" x14ac:dyDescent="0.25">
      <c r="A2083" s="258"/>
      <c r="B2083" s="342" t="s">
        <v>5404</v>
      </c>
      <c r="C2083" s="54"/>
      <c r="D2083" s="137" t="s">
        <v>7879</v>
      </c>
      <c r="E2083" s="99">
        <v>2695077</v>
      </c>
      <c r="F2083" s="88"/>
      <c r="G2083" s="279" t="s">
        <v>6025</v>
      </c>
      <c r="H2083" s="54"/>
      <c r="I2083" s="54"/>
      <c r="J2083" s="54"/>
      <c r="K2083" s="258" t="s">
        <v>6040</v>
      </c>
      <c r="L2083" s="299" t="s">
        <v>6039</v>
      </c>
      <c r="M2083" s="88"/>
      <c r="N2083" s="294" t="s">
        <v>6038</v>
      </c>
    </row>
    <row r="2084" spans="1:14" ht="63.75" x14ac:dyDescent="0.25">
      <c r="A2084" s="258"/>
      <c r="B2084" s="342" t="s">
        <v>5393</v>
      </c>
      <c r="C2084" s="54"/>
      <c r="D2084" s="137" t="s">
        <v>7879</v>
      </c>
      <c r="E2084" s="99">
        <v>421758</v>
      </c>
      <c r="F2084" s="88"/>
      <c r="G2084" s="279" t="s">
        <v>6025</v>
      </c>
      <c r="H2084" s="54"/>
      <c r="I2084" s="54"/>
      <c r="J2084" s="54"/>
      <c r="K2084" s="258" t="s">
        <v>6042</v>
      </c>
      <c r="L2084" s="299" t="s">
        <v>6039</v>
      </c>
      <c r="M2084" s="88"/>
      <c r="N2084" s="294" t="s">
        <v>6041</v>
      </c>
    </row>
    <row r="2085" spans="1:14" ht="63.75" x14ac:dyDescent="0.25">
      <c r="A2085" s="258"/>
      <c r="B2085" s="342" t="s">
        <v>5411</v>
      </c>
      <c r="C2085" s="54"/>
      <c r="D2085" s="137" t="s">
        <v>7879</v>
      </c>
      <c r="E2085" s="99">
        <v>816866</v>
      </c>
      <c r="F2085" s="88"/>
      <c r="G2085" s="279" t="s">
        <v>6025</v>
      </c>
      <c r="H2085" s="54"/>
      <c r="I2085" s="54"/>
      <c r="J2085" s="54"/>
      <c r="K2085" s="258" t="s">
        <v>6044</v>
      </c>
      <c r="L2085" s="299" t="s">
        <v>6039</v>
      </c>
      <c r="M2085" s="88"/>
      <c r="N2085" s="294" t="s">
        <v>6043</v>
      </c>
    </row>
    <row r="2086" spans="1:14" ht="63.75" x14ac:dyDescent="0.25">
      <c r="A2086" s="258"/>
      <c r="B2086" s="294" t="s">
        <v>7198</v>
      </c>
      <c r="C2086" s="54"/>
      <c r="D2086" s="137" t="s">
        <v>7879</v>
      </c>
      <c r="E2086" s="112">
        <v>93642.27</v>
      </c>
      <c r="F2086" s="88"/>
      <c r="G2086" s="279" t="s">
        <v>5997</v>
      </c>
      <c r="H2086" s="54"/>
      <c r="I2086" s="54"/>
      <c r="J2086" s="54"/>
      <c r="K2086" s="258"/>
      <c r="L2086" s="294" t="s">
        <v>6807</v>
      </c>
      <c r="M2086" s="88"/>
      <c r="N2086" s="258"/>
    </row>
    <row r="2087" spans="1:14" ht="63.75" x14ac:dyDescent="0.25">
      <c r="A2087" s="258"/>
      <c r="B2087" s="294" t="s">
        <v>5998</v>
      </c>
      <c r="C2087" s="54"/>
      <c r="D2087" s="137" t="s">
        <v>7879</v>
      </c>
      <c r="E2087" s="112">
        <v>4687656.55</v>
      </c>
      <c r="F2087" s="88"/>
      <c r="G2087" s="279" t="s">
        <v>5999</v>
      </c>
      <c r="H2087" s="54"/>
      <c r="I2087" s="54"/>
      <c r="J2087" s="54"/>
      <c r="K2087" s="258"/>
      <c r="L2087" s="294"/>
      <c r="M2087" s="88"/>
      <c r="N2087" s="258"/>
    </row>
    <row r="2088" spans="1:14" ht="63.75" x14ac:dyDescent="0.25">
      <c r="A2088" s="258"/>
      <c r="B2088" s="294" t="s">
        <v>6000</v>
      </c>
      <c r="C2088" s="54"/>
      <c r="D2088" s="137" t="s">
        <v>7879</v>
      </c>
      <c r="E2088" s="112">
        <v>12478914.449999999</v>
      </c>
      <c r="F2088" s="88"/>
      <c r="G2088" s="279" t="s">
        <v>5999</v>
      </c>
      <c r="H2088" s="54"/>
      <c r="I2088" s="54"/>
      <c r="J2088" s="54"/>
      <c r="K2088" s="258"/>
      <c r="L2088" s="294"/>
      <c r="M2088" s="88"/>
      <c r="N2088" s="258"/>
    </row>
    <row r="2089" spans="1:14" ht="114.75" x14ac:dyDescent="0.25">
      <c r="A2089" s="258"/>
      <c r="B2089" s="294" t="s">
        <v>6001</v>
      </c>
      <c r="C2089" s="54"/>
      <c r="D2089" s="137" t="s">
        <v>7879</v>
      </c>
      <c r="E2089" s="112">
        <v>734639.62</v>
      </c>
      <c r="F2089" s="88"/>
      <c r="G2089" s="279" t="s">
        <v>6002</v>
      </c>
      <c r="H2089" s="54"/>
      <c r="I2089" s="54"/>
      <c r="J2089" s="54"/>
      <c r="K2089" s="258"/>
      <c r="L2089" s="294" t="s">
        <v>6003</v>
      </c>
      <c r="M2089" s="88"/>
      <c r="N2089" s="258"/>
    </row>
    <row r="2090" spans="1:14" ht="63.75" x14ac:dyDescent="0.25">
      <c r="A2090" s="258"/>
      <c r="B2090" s="294" t="s">
        <v>5963</v>
      </c>
      <c r="C2090" s="54"/>
      <c r="D2090" s="137" t="s">
        <v>7879</v>
      </c>
      <c r="E2090" s="112">
        <v>11211973</v>
      </c>
      <c r="F2090" s="88"/>
      <c r="G2090" s="279" t="s">
        <v>5964</v>
      </c>
      <c r="H2090" s="54"/>
      <c r="I2090" s="54"/>
      <c r="J2090" s="54"/>
      <c r="K2090" s="258"/>
      <c r="L2090" s="299" t="s">
        <v>5965</v>
      </c>
      <c r="M2090" s="88"/>
      <c r="N2090" s="258"/>
    </row>
  </sheetData>
  <autoFilter ref="A1:N1839" xr:uid="{00000000-0009-0000-0000-000003000000}"/>
  <mergeCells count="5">
    <mergeCell ref="G61:G76"/>
    <mergeCell ref="L61:L76"/>
    <mergeCell ref="M61:M76"/>
    <mergeCell ref="N61:N76"/>
    <mergeCell ref="G1942:G194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1.1. земельные участки</vt:lpstr>
      <vt:lpstr>1.2. здания, соор, ОН</vt:lpstr>
      <vt:lpstr>1.3. помещения</vt:lpstr>
      <vt:lpstr>2.3. движимое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Ньургустаана Эдуардовна Шамаева</dc:creator>
  <cp:lastModifiedBy>Елена Леонидовна Еранова</cp:lastModifiedBy>
  <cp:lastPrinted>2024-04-25T05:50:18Z</cp:lastPrinted>
  <dcterms:created xsi:type="dcterms:W3CDTF">2024-04-16T23:59:20Z</dcterms:created>
  <dcterms:modified xsi:type="dcterms:W3CDTF">2026-04-15T07:48:06Z</dcterms:modified>
</cp:coreProperties>
</file>