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N:\статьи город\2023\2. февраль\нормативка\"/>
    </mc:Choice>
  </mc:AlternateContent>
  <xr:revisionPtr revIDLastSave="0" documentId="13_ncr:1_{A169DBDE-C3AA-44C3-BD9A-68EEBBDB3AFD}" xr6:coauthVersionLast="47" xr6:coauthVersionMax="47" xr10:uidLastSave="{00000000-0000-0000-0000-000000000000}"/>
  <bookViews>
    <workbookView xWindow="-120" yWindow="-120" windowWidth="29040" windowHeight="15840" xr2:uid="{00000000-000D-0000-FFFF-FFFF00000000}"/>
  </bookViews>
  <sheets>
    <sheet name="февраль 2023" sheetId="10" r:id="rId1"/>
  </sheets>
  <definedNames>
    <definedName name="_xlnm.Print_Titles" localSheetId="0">'февраль 2023'!$7:$8</definedName>
  </definedNames>
  <calcPr calcId="191029"/>
</workbook>
</file>

<file path=xl/calcChain.xml><?xml version="1.0" encoding="utf-8"?>
<calcChain xmlns="http://schemas.openxmlformats.org/spreadsheetml/2006/main">
  <c r="G22" i="10" l="1"/>
  <c r="E37" i="10" l="1"/>
  <c r="E12" i="10" l="1"/>
  <c r="E10" i="10" s="1"/>
  <c r="E38" i="10" l="1"/>
  <c r="E17" i="10"/>
  <c r="E9"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Игорь Шпагин</author>
  </authors>
  <commentList>
    <comment ref="F22" authorId="0" shapeId="0" xr:uid="{00000000-0006-0000-0000-000001000000}">
      <text>
        <r>
          <rPr>
            <b/>
            <sz val="9"/>
            <color indexed="81"/>
            <rFont val="Tahoma"/>
            <family val="2"/>
            <charset val="204"/>
          </rPr>
          <t>расчет по договору, ст-ть одного куста</t>
        </r>
        <r>
          <rPr>
            <sz val="9"/>
            <color indexed="81"/>
            <rFont val="Tahoma"/>
            <family val="2"/>
            <charset val="204"/>
          </rPr>
          <t xml:space="preserve">
</t>
        </r>
      </text>
    </comment>
    <comment ref="G22" authorId="0" shapeId="0" xr:uid="{00000000-0006-0000-0000-000002000000}">
      <text>
        <r>
          <rPr>
            <b/>
            <sz val="9"/>
            <color indexed="81"/>
            <rFont val="Tahoma"/>
            <family val="2"/>
            <charset val="204"/>
          </rPr>
          <t>ст-ть  куста на всю сумму</t>
        </r>
        <r>
          <rPr>
            <sz val="9"/>
            <color indexed="81"/>
            <rFont val="Tahoma"/>
            <family val="2"/>
            <charset val="204"/>
          </rPr>
          <t xml:space="preserve">
</t>
        </r>
      </text>
    </comment>
  </commentList>
</comments>
</file>

<file path=xl/sharedStrings.xml><?xml version="1.0" encoding="utf-8"?>
<sst xmlns="http://schemas.openxmlformats.org/spreadsheetml/2006/main" count="97" uniqueCount="93">
  <si>
    <t>№   п/п</t>
  </si>
  <si>
    <t xml:space="preserve">Мероприятия </t>
  </si>
  <si>
    <t>Адрес объекта</t>
  </si>
  <si>
    <t>Физ.объемы</t>
  </si>
  <si>
    <t>ВСЕГО:</t>
  </si>
  <si>
    <t>1.</t>
  </si>
  <si>
    <t xml:space="preserve"> 1.1</t>
  </si>
  <si>
    <t xml:space="preserve"> 1.2</t>
  </si>
  <si>
    <t>Ремонт асфальтированных и грунтовых дорог</t>
  </si>
  <si>
    <t>1.2.1</t>
  </si>
  <si>
    <t>Ямочный ремонт</t>
  </si>
  <si>
    <t>1.2.2</t>
  </si>
  <si>
    <t>2.</t>
  </si>
  <si>
    <t>2.1</t>
  </si>
  <si>
    <t>2.2</t>
  </si>
  <si>
    <t>Содержание городских тротуаров</t>
  </si>
  <si>
    <t>2.3</t>
  </si>
  <si>
    <t>2.4</t>
  </si>
  <si>
    <t>2.5</t>
  </si>
  <si>
    <t>Изготовление и установка дорожных ограждений</t>
  </si>
  <si>
    <t>2.6</t>
  </si>
  <si>
    <t>2.7</t>
  </si>
  <si>
    <t>2.8</t>
  </si>
  <si>
    <t>2.9</t>
  </si>
  <si>
    <t>2.10</t>
  </si>
  <si>
    <t>2.11</t>
  </si>
  <si>
    <t>2.12</t>
  </si>
  <si>
    <t>Нанесение разметки на пешеходных переходах, автомобильных дорог</t>
  </si>
  <si>
    <t>2.16</t>
  </si>
  <si>
    <t>2.17</t>
  </si>
  <si>
    <t>Обновление парка специализированной дорожной техники</t>
  </si>
  <si>
    <t>Ремонт дорожных ограждений</t>
  </si>
  <si>
    <t>Приобретение и установка искусственных неровностей взамен изношенных</t>
  </si>
  <si>
    <t>Установка новых и замена существующих дорожных знаков</t>
  </si>
  <si>
    <t>Ремонт остановочных павильонов</t>
  </si>
  <si>
    <t>1.3</t>
  </si>
  <si>
    <t>Непредвиденные расходы</t>
  </si>
  <si>
    <t>Обрезка зеленых насаждений</t>
  </si>
  <si>
    <t>2.18</t>
  </si>
  <si>
    <t>Устройство и ремонтно-восстановительные работы водопропускных лотков, спутников водопропускных гильз</t>
  </si>
  <si>
    <t>Реконструкция и ремонтно-восстановительные работы городских тротуаров (в т.ч. бордюров)</t>
  </si>
  <si>
    <t xml:space="preserve">Строительство тротуаров </t>
  </si>
  <si>
    <t xml:space="preserve">Выполнение ПИР </t>
  </si>
  <si>
    <t>Внутриквартальное асфальтирование проездов к дворовым территориям</t>
  </si>
  <si>
    <t>Текущий и капитальный ремонт автомобильных дорог общего пользования местного значения</t>
  </si>
  <si>
    <t>Текущее содержание и ремонт дорог общего пользования и инженерных сооружений на них</t>
  </si>
  <si>
    <t xml:space="preserve">Содержание автомобильных дорог </t>
  </si>
  <si>
    <t>Приобретение и установка анимационных знаков</t>
  </si>
  <si>
    <t>Приобретение (изготовление) и установка остановочных павильонов</t>
  </si>
  <si>
    <t>2.13</t>
  </si>
  <si>
    <t>2.14</t>
  </si>
  <si>
    <t>2.15</t>
  </si>
  <si>
    <t>2.19</t>
  </si>
  <si>
    <t>1.4</t>
  </si>
  <si>
    <t>3.</t>
  </si>
  <si>
    <t>Капитальный ремонт и ремонт дворовых территорий многоквартирных домов, проездов к дворовым территориям многоквартирных домов</t>
  </si>
  <si>
    <t>Благоустройство внутриквартальных придомовых территорий</t>
  </si>
  <si>
    <t>улично-дорожная сеть (предписания ОГИБДД,  после ДТП)</t>
  </si>
  <si>
    <t>перекресток ш.50 лет Октября-Аммосова, перекресток ул.Советская-ш.Кирова, перекресток ул.Тихонова-ш.Кирова, пешеходный переход ул.Тихонова (р-н ЯГУ), пешеходный переход ул.Тихонова-Павлова,перекресток ул. Ленина-Ойунского, перекресток ул. Ленина-проспект Ленинградский, перекресток ул. Ленина-ш.Кирова, перекресток ул.40 Лет Октября-Ойунского, перекресток ул.40 Лет Октября-проспект Ленинградский, перекресток ул. 40 Лет Октября-ш.Кирова, перекресток ул.Комсомольская-Аммосова, перекресток ул.Комсомольская-Ойунского, перекресток ул.Комсомольская-проспект Ленинградский, перекресток ул.Комсомольская-ш.Кирова, перекресток ул.Московская-проспект. Ленинградский, перекресток ул.Индустриальная-проспект Ленинградский, перекресток проспект Ленинградский-ш.Кирова, перекресток ул.Индустриальная-Аммосова, перекресток ш.50 лет Октября-Советская</t>
  </si>
  <si>
    <t>Непредвиденные специализированные ремонтно-восстановительные работы</t>
  </si>
  <si>
    <t>Приложение</t>
  </si>
  <si>
    <t>к Постановлению городской Администрации</t>
  </si>
  <si>
    <t>3.1</t>
  </si>
  <si>
    <t>3.2</t>
  </si>
  <si>
    <t xml:space="preserve"> </t>
  </si>
  <si>
    <t>перекрестки дорог, выезды с внутрикварталльных территорий, пешеходные переходы</t>
  </si>
  <si>
    <r>
      <t xml:space="preserve">Асфальто-бетонные: </t>
    </r>
    <r>
      <rPr>
        <sz val="12"/>
        <rFont val="Times New Roman"/>
        <family val="1"/>
        <charset val="204"/>
      </rPr>
      <t xml:space="preserve">Ленинградский пр. (от ул. Индустриальная до мемориала «Вилюйское кольцо»), ул. Индустриальная, ул. Бабушкина – медвытрезвитель, ш. Кузакова, ш. 50 лет Октября (Фабрики №3 до здания МУП «Коммунальщик»), ул. Звездная (кладбище), Автодорога 24 квартала (от шоссе 50 лет Октября до поворота на ул. Солдатова), Автодорога Мирный - Заречный с мостовым переходом, ул. Соболева, ул. Амакинская, ул. Бобкова, ул. Солдатова (объездная), ул. Ленина, ул. Советская, ул. Тихонова, ул. Павлова, ш. 50 лет Октября (от здания МУП «Коммунальщик» до перекрестка Кривошапкина), ул. Солдатова, Автодорога 24 квартала (2-ой Северный от объездной автодороги, до ул. Солдатова между жилым домом № 15 и развлекательным центром «Мир»), Автодорога 24 квартала (1-й Северный от объездной автодороги, до ул. Солдатова, между домами №1А (здание ГСЭН) и жилым домом №3), Ленинградский пр. (от ул. Ленина до ул. Индустриальная), ул. Комсомольская, ул. Ойунского, ул. Московская, ул. Аммосова, ул. 40 лет Октября. </t>
    </r>
    <r>
      <rPr>
        <b/>
        <sz val="12"/>
        <rFont val="Times New Roman"/>
        <family val="1"/>
        <charset val="204"/>
      </rPr>
      <t>Частный сектор:</t>
    </r>
    <r>
      <rPr>
        <sz val="12"/>
        <rFont val="Times New Roman"/>
        <family val="1"/>
        <charset val="204"/>
      </rPr>
      <t xml:space="preserve"> ул. Фрунзе, ул. Интернациональная, ул. Куницына, ул. Дорожная, ул. Первомайская, ул. Лесная, ул. Гагарина (от ш. 50 лет Октября до ул. Комсомольская), ул. Бабушкина, ул. Лумумбы, ул. Некрасова, ул. Лазо, ул. Соболева, ул. Комсомольская (от ул. Бабушкина до лога Безымянный), Автодорога по ул. Иреляхская, Автодорога от пр. Ленинградский на плотину, ул. Мухтуйская, ул. Газовиков, ул. Курченко, ул. Восточная, ул. Логовая, ул. Восточная, ул. Южная, ул. Геологическая, ул. Весенняя, ул. 8 Марта, ул. Целинная, ул. Ромашовка, ул. Экспедиционная, ул. Кузьмина, ул. Нагорная, ул. Ленская, ул. Набережная, ул. 40 лет ЯАССР, ул. Транспортная, ул. Ручейная, ул. Титова, пер. 1-й Пионерский, пер. 2-й Пионерский, ул. Заречная, ул. Строителей, ул. Романтиков, ул. Осенняя, ул. Ботуобинская, ш. Кирова (мусоросвалка), ул. Петра Алексеева. </t>
    </r>
    <r>
      <rPr>
        <b/>
        <sz val="12"/>
        <rFont val="Times New Roman"/>
        <family val="1"/>
        <charset val="204"/>
      </rPr>
      <t xml:space="preserve">Внутриквартальные проезды: </t>
    </r>
    <r>
      <rPr>
        <sz val="12"/>
        <rFont val="Times New Roman"/>
        <family val="1"/>
        <charset val="204"/>
      </rPr>
      <t>2,3,4,5,6,7,9,11,22,23,24,25 кварталы</t>
    </r>
  </si>
  <si>
    <t>ул. Павлова, ул. Тихонова, ул. Советская, ул. Московская, ул. Ойунского, ул. Ленина, ул. 40 лет Октября, ул. Аммосова, ул. Индустриальная, автодорога Мирный – Заречный, автодорога 24 квартала от шоссе 50 лет Октября до ул. Солдатова (объездная), ул. Солдатова, шоссе Кузакова, шоссе 50 лет Октября, пр. Ленинградский, ул. Комсомольская, ул. Куницына, ул. Соболева, ул. Бобкова, ул. Амакинская, автодорога в сторону нефтебазы,  внутриквартальные проезды на территории города.</t>
  </si>
  <si>
    <t>446 985,8 м2</t>
  </si>
  <si>
    <t>исп. Салихова А.С.</t>
  </si>
  <si>
    <t>улично-дорожная сеть города</t>
  </si>
  <si>
    <t>ПЛАН ДОРОЖНЫХ РАБОТ В МУНИЦИПАЛЬНОМ ОБРАЗОВАНИИ "ГОРОД МИРНЫЙ" НА 2023 год</t>
  </si>
  <si>
    <t>ул. Экспедиционная (устройство водопропускной гильзы, асфальтовое покрытие, и установка дорожных ограждений)</t>
  </si>
  <si>
    <t>50 кв.м./7м.п.</t>
  </si>
  <si>
    <t>1093,59 кв.м.</t>
  </si>
  <si>
    <t>Нанесение дорожной разметки № 1.14.1  (73 пешеходных переходов); нанесение дорожной разметки (49 стоп-линия) № 1.12; нанесение дорожной разметки № 1.1, 1.2, 1.6, 1.5 (36 горизонтальнлй разметки)</t>
  </si>
  <si>
    <t>158 шт.</t>
  </si>
  <si>
    <t>1 шт.</t>
  </si>
  <si>
    <t>пр. Ленинградский остановка общественного транспорта магазин «Колос».</t>
  </si>
  <si>
    <t xml:space="preserve">специализированная диагностика улично-дорожной сети города, актуализация проекта организации дорожного движения  </t>
  </si>
  <si>
    <t>2 проекта</t>
  </si>
  <si>
    <t xml:space="preserve">улично-дорожная сеть города </t>
  </si>
  <si>
    <t>8065 м2</t>
  </si>
  <si>
    <t>Обслуживание светофорных объектов и  плоских дорожных знаков</t>
  </si>
  <si>
    <t>20 объектов
1090 дор.знаков</t>
  </si>
  <si>
    <t>70 285,09 м2</t>
  </si>
  <si>
    <t xml:space="preserve">1) ш. 50 лет Октября (от перекрестка ул. Павлова-Ойунского до ОФ №3 по нечетной стороне; от перекрестка ул. Павлова-Ойунского до жилого дома № 16/1 по четной стороне), ул. Советская (от ш. Кирова до ул. Ойунского, четная и нечетная сторона), ул.Павлова (от ул. Тихонова до ул. Советская, четная сторона и сторона МЦРБ), ул. Тихонова (от ш. Кирова до ул. Павлова, четная сторона), ул. Тихонова (внутри кв. м-н Гермес), ул. Тихонова (нечетная сторона), Внутриквартальный проход  от ул.Советской до ж/д ул. Советская 11/1), ш. Кирова (от жилого дома №16 по ул. Тихонова до жилого дома №21 по ул. Советская), ул. Солдатова (от жилого дома №3 до жилого дома №13), ул. Ленина (от ш. Кирова до ул. Аммосова, четная и нечетная сторона), шоссе Кузакова, вдоль ул. Тихонова, д. 8 (от магазина «Екатерина до Скейт-парка), ул. Советская, д. 13/4, ул. Советская, д. 15/1,  ул. Советская, д. 13/1-13/2 вдоль ограждения ДОУ № 14, ул. Советская, д. 11/1-11/3, от ул. Советской до магазина Эрэл, ул. Советская (между базой ЖЭУ-3 ООО «МПЖХ» и РТРС), ул. Советская (от ДОУ № 8 вдоль ж/д № 6 по ул. Тихонова), между ж/д № 21А по ул. Советской  и магазином Восток, Вдоль ж/д № 20 ул. Советская до ул. Советская, 20б (до магазина Экспресс), вдоль ж/д №21 ул. Советская и ж/д №16-16А ул. Тихонова, вдоль ж/д № 16А ул. Тихонова, вдоль ж/д №15/2 ул. Тихонова, от ж/д №2 до № 18 по ш. Кирова, с торца ж/д №2 по ул. Тихонова, между ж/д №2 по ул. Тихонова и ж/д №14 по ул. Павлова, в районе ул. Советская, 13/5, со стороны жилого дома № 5 по ул. Тихонова (Горняк), со стороны жилого дома № 1/1 по ул. Тихонова (Горняк), вдоль ул. Солдатова, д. 12/1 до ДОУ № 52, вдоль ул. Солдатова, д. 12/1 до ДОУ № 13, вдоль ул. Солдатова, д. 10 до ул. Тихонова, д. 15/2, с торца ул. Тихонова, д. 15/1 (вдоль ограждения ДОУ № 13 до магазина "Тритон", ул. Солдатова (вдоль ограждения офиса Роспотребнадзора и ЦГиЭ), вдоль ул. Солдатова, д. 14 до ДОУ № 52, вдоль ул. Тихонова, д. 29/1-29/2, между ж/д №17А ул. Советской и ДОУ №15 (до торца ж/д № 12 ул. Тихонова), между ж/д №12/1 ул. Тихонова и ДОУ №14-15, вдоль ж/д №4-6 ул. Солдатова, между ул. Солдатова и ж/д № 4 ул. Солдатова, между ул. Ленина, д. 18 и д. 20  = 34 122,77 м2; 
</t>
  </si>
  <si>
    <t>2) ул. Ойунского (от ул. Советская до ул. Индустриальная, четная и нечётная сторона), ул. Аммосова (четная сторона: от ш. 50 лет Октября до ул. Индустриальная; нечетная сторона: от ул. Ленина до ул. Индустриальная), Ленинградский проспект (четная сторона: от ул. Ленина до Пенсионного фонда, нечетная сторона: от ул. Ленина до СОШ №8), Автодорога на нефтебазу (от жилого дома №5 по Ленинградскому пр. до АЗС), ул. Вилюйская (пос. Нижний, до моста через р. Ирелях), ул. Мухтуйская («шиномонтаж» пос. Верхний до моста через р. Ирелях), ул. 40 лет Октября (от ш. Кирова до ул. Аммосова, четная и нечетная сторона), ул. Комсомольская (от ул. Аммосова до ш. Кирова, четная и нечетная сторона), ул. Московская (от ш. Кирова до Ленинградского пр-та четная сторона), ул. Московская (от Ленинградского пр-та до ул. Ойунского нечетная сторона), ул. Московская (от Ленинградского пр-та до общ. МСМТ, от общ. МСМТ до ул. Ойунского четная сторона), ул. Московская (от ул. Ойунского до ул. Аммосова четная сторона), ул. Московская (от ул. Ойунского до ул. Аммосова вдоль ДОУ «Сардана»), ул. Индустриальная (чётная , нечетная сторона  от ул. Аммосова до пр. Ленинградский), между ж/д № 46 по пр-ту Ленинградскому и городской библиотекой, между ж/д № 50 по пр-ту Ленинградскому и городской библиотекой ,ул. Комсомольская (от ул. Аммосова до ул. Бабушкина) = 32 369,44 м2
3) ул. Индустриальной (четная и нечетная сторона) далее по ул. Мостовой до моста через р. Ирелях = 3 792,88 м2</t>
  </si>
  <si>
    <t>2023 год</t>
  </si>
  <si>
    <t>Ремонт дорог (асфальтирование)</t>
  </si>
  <si>
    <t>Ремонт  грунтовых  дорог</t>
  </si>
  <si>
    <t>Модернизация, реконструкция  светофорных объектов</t>
  </si>
  <si>
    <t>от "14" 02 2023 г. №171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</si>
</sst>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00_р_._-;\-* #,##0.00_р_._-;_-* &quot;-&quot;??_р_._-;_-@_-"/>
    <numFmt numFmtId="166" formatCode="#,##0.00_р_."/>
    <numFmt numFmtId="167" formatCode="_-* #,##0.0\ _₽_-;\-* #,##0.0\ _₽_-;_-* &quot;-&quot;??\ _₽_-;_-@_-"/>
  </numFmts>
  <fonts count="9" x14ac:knownFonts="1">
    <font>
      <sz val="11"/>
      <color theme="1"/>
      <name val="Calibri"/>
      <family val="2"/>
      <charset val="204"/>
      <scheme val="minor"/>
    </font>
    <font>
      <sz val="11"/>
      <color theme="1"/>
      <name val="Calibri"/>
      <family val="2"/>
      <charset val="204"/>
      <scheme val="minor"/>
    </font>
    <font>
      <sz val="10"/>
      <name val="Arial"/>
      <family val="2"/>
      <charset val="204"/>
    </font>
    <font>
      <sz val="9"/>
      <color indexed="81"/>
      <name val="Tahoma"/>
      <family val="2"/>
      <charset val="204"/>
    </font>
    <font>
      <b/>
      <sz val="9"/>
      <color indexed="81"/>
      <name val="Tahoma"/>
      <family val="2"/>
      <charset val="204"/>
    </font>
    <font>
      <b/>
      <sz val="12"/>
      <name val="Times New Roman"/>
      <family val="1"/>
      <charset val="204"/>
    </font>
    <font>
      <sz val="12"/>
      <name val="Times New Roman"/>
      <family val="1"/>
      <charset val="204"/>
    </font>
    <font>
      <sz val="11"/>
      <color theme="1"/>
      <name val="Calibri"/>
      <family val="2"/>
      <scheme val="minor"/>
    </font>
    <font>
      <i/>
      <sz val="12"/>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0" fontId="2" fillId="0" borderId="0"/>
    <xf numFmtId="0" fontId="7" fillId="0" borderId="0"/>
    <xf numFmtId="0" fontId="2" fillId="0" borderId="0"/>
  </cellStyleXfs>
  <cellXfs count="79">
    <xf numFmtId="0" fontId="0" fillId="0" borderId="0" xfId="0"/>
    <xf numFmtId="0" fontId="6" fillId="2" borderId="0" xfId="0" applyFont="1" applyFill="1"/>
    <xf numFmtId="4" fontId="6" fillId="2" borderId="0" xfId="0" applyNumberFormat="1" applyFont="1" applyFill="1"/>
    <xf numFmtId="0" fontId="6" fillId="2" borderId="0" xfId="0" applyFont="1" applyFill="1" applyAlignment="1">
      <alignment horizontal="center" vertical="center"/>
    </xf>
    <xf numFmtId="0" fontId="6"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xf>
    <xf numFmtId="166" fontId="5" fillId="2" borderId="0" xfId="0" applyNumberFormat="1" applyFont="1" applyFill="1" applyAlignment="1">
      <alignment horizontal="right"/>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6" fillId="2" borderId="1" xfId="0" applyFont="1" applyFill="1" applyBorder="1" applyAlignment="1">
      <alignment vertical="center"/>
    </xf>
    <xf numFmtId="16" fontId="6" fillId="2" borderId="1" xfId="0" applyNumberFormat="1"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xf numFmtId="4"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 fontId="5" fillId="2" borderId="1" xfId="1" applyNumberFormat="1" applyFont="1" applyFill="1" applyBorder="1" applyAlignment="1">
      <alignment horizontal="center" vertical="center"/>
    </xf>
    <xf numFmtId="0" fontId="6" fillId="2" borderId="0" xfId="0" applyFont="1" applyFill="1" applyAlignment="1">
      <alignment wrapText="1"/>
    </xf>
    <xf numFmtId="0" fontId="6" fillId="2" borderId="1" xfId="0" applyFont="1" applyFill="1" applyBorder="1" applyAlignment="1">
      <alignment wrapText="1"/>
    </xf>
    <xf numFmtId="164" fontId="8" fillId="2" borderId="0" xfId="1" applyFont="1" applyFill="1"/>
    <xf numFmtId="0" fontId="8" fillId="2" borderId="0" xfId="0" applyFont="1" applyFill="1"/>
    <xf numFmtId="2" fontId="8" fillId="2" borderId="0" xfId="0" applyNumberFormat="1" applyFont="1" applyFill="1"/>
    <xf numFmtId="166" fontId="8" fillId="2" borderId="1" xfId="0" applyNumberFormat="1" applyFont="1" applyFill="1" applyBorder="1" applyAlignment="1">
      <alignment horizontal="center" vertical="center" wrapText="1"/>
    </xf>
    <xf numFmtId="0" fontId="6" fillId="2" borderId="0" xfId="0" applyFont="1" applyFill="1" applyAlignment="1">
      <alignment horizontal="justify" vertical="center" wrapText="1"/>
    </xf>
    <xf numFmtId="165" fontId="8" fillId="2" borderId="0" xfId="0" applyNumberFormat="1" applyFont="1" applyFill="1"/>
    <xf numFmtId="0" fontId="6" fillId="2" borderId="0" xfId="0" applyFont="1" applyFill="1" applyAlignment="1">
      <alignment horizontal="justify" vertical="center"/>
    </xf>
    <xf numFmtId="164" fontId="6" fillId="2" borderId="0" xfId="1" applyFont="1" applyFill="1"/>
    <xf numFmtId="0" fontId="6" fillId="2" borderId="0" xfId="0" applyFont="1" applyFill="1" applyAlignment="1">
      <alignment horizontal="lef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left" wrapText="1"/>
    </xf>
    <xf numFmtId="4" fontId="6" fillId="2" borderId="1" xfId="1" applyNumberFormat="1" applyFont="1" applyFill="1" applyBorder="1" applyAlignment="1">
      <alignment horizontal="center" vertical="center"/>
    </xf>
    <xf numFmtId="0" fontId="6" fillId="2" borderId="0" xfId="0" applyFont="1" applyFill="1" applyAlignment="1">
      <alignment horizontal="left" vertical="top" wrapText="1"/>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xf>
    <xf numFmtId="0" fontId="6" fillId="2" borderId="0" xfId="0" applyFont="1" applyFill="1" applyAlignment="1">
      <alignment horizontal="left" vertical="center"/>
    </xf>
    <xf numFmtId="49" fontId="8" fillId="2" borderId="1" xfId="0" applyNumberFormat="1" applyFont="1" applyFill="1" applyBorder="1" applyAlignment="1">
      <alignment horizontal="center" vertical="center"/>
    </xf>
    <xf numFmtId="0" fontId="8" fillId="2" borderId="0" xfId="0" applyFont="1" applyFill="1" applyAlignment="1">
      <alignment horizontal="left" vertical="top" wrapText="1"/>
    </xf>
    <xf numFmtId="4" fontId="8" fillId="2" borderId="1" xfId="0" applyNumberFormat="1" applyFont="1" applyFill="1" applyBorder="1" applyAlignment="1">
      <alignment horizontal="center" vertical="center"/>
    </xf>
    <xf numFmtId="0" fontId="8" fillId="2" borderId="1" xfId="0" applyFont="1" applyFill="1" applyBorder="1" applyAlignment="1">
      <alignment horizontal="left" vertical="top" wrapText="1"/>
    </xf>
    <xf numFmtId="0" fontId="5"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9" xfId="0" applyFont="1" applyFill="1" applyBorder="1" applyAlignment="1">
      <alignment vertical="center" wrapText="1" shrinkToFit="1"/>
    </xf>
    <xf numFmtId="0" fontId="6" fillId="2" borderId="10" xfId="0" applyFont="1" applyFill="1" applyBorder="1" applyAlignment="1">
      <alignment vertical="center" wrapText="1" shrinkToFit="1"/>
    </xf>
    <xf numFmtId="4" fontId="5" fillId="2" borderId="0" xfId="0" applyNumberFormat="1" applyFont="1" applyFill="1" applyAlignment="1">
      <alignment horizontal="center"/>
    </xf>
    <xf numFmtId="4" fontId="5" fillId="2" borderId="1" xfId="0" applyNumberFormat="1" applyFont="1" applyFill="1" applyBorder="1" applyAlignment="1">
      <alignment horizontal="center" wrapText="1"/>
    </xf>
    <xf numFmtId="4" fontId="6" fillId="2" borderId="0" xfId="0" applyNumberFormat="1" applyFont="1" applyFill="1" applyAlignment="1">
      <alignment horizontal="center"/>
    </xf>
    <xf numFmtId="166" fontId="5" fillId="2" borderId="0" xfId="0" applyNumberFormat="1" applyFont="1" applyFill="1" applyAlignment="1">
      <alignment vertical="center"/>
    </xf>
    <xf numFmtId="0" fontId="8" fillId="2" borderId="1" xfId="0" applyFont="1" applyFill="1" applyBorder="1" applyAlignment="1">
      <alignment vertical="center"/>
    </xf>
    <xf numFmtId="167" fontId="6" fillId="2" borderId="1" xfId="0" applyNumberFormat="1" applyFont="1" applyFill="1" applyBorder="1" applyAlignment="1">
      <alignment vertical="center" wrapText="1"/>
    </xf>
    <xf numFmtId="4" fontId="6" fillId="2" borderId="1" xfId="0" applyNumberFormat="1" applyFont="1" applyFill="1" applyBorder="1" applyAlignment="1">
      <alignment vertical="center" wrapText="1"/>
    </xf>
    <xf numFmtId="0" fontId="5" fillId="2" borderId="0" xfId="0" applyFont="1" applyFill="1" applyAlignment="1">
      <alignment horizontal="left" vertical="center"/>
    </xf>
    <xf numFmtId="0" fontId="5"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2" fontId="6" fillId="2" borderId="1" xfId="0" applyNumberFormat="1" applyFont="1" applyFill="1" applyBorder="1" applyAlignment="1">
      <alignment horizontal="left" vertical="center" wrapText="1"/>
    </xf>
    <xf numFmtId="0" fontId="6" fillId="2" borderId="0" xfId="0" applyFont="1" applyFill="1" applyAlignment="1">
      <alignment horizontal="left"/>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2" fontId="5" fillId="2" borderId="3" xfId="0" applyNumberFormat="1" applyFont="1" applyFill="1" applyBorder="1" applyAlignment="1">
      <alignment horizontal="left" vertical="center" wrapText="1"/>
    </xf>
    <xf numFmtId="2" fontId="5" fillId="2" borderId="4" xfId="0" applyNumberFormat="1" applyFont="1" applyFill="1" applyBorder="1" applyAlignment="1">
      <alignment horizontal="left" vertical="center" wrapText="1"/>
    </xf>
    <xf numFmtId="0" fontId="6" fillId="2" borderId="0" xfId="0" applyFont="1" applyFill="1"/>
    <xf numFmtId="0" fontId="6" fillId="2" borderId="0" xfId="0" applyFont="1" applyFill="1" applyAlignment="1">
      <alignment horizontal="left" vertical="center"/>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49" fontId="6" fillId="2" borderId="9"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4" fontId="6" fillId="2" borderId="6" xfId="0" applyNumberFormat="1" applyFont="1" applyFill="1" applyBorder="1" applyAlignment="1">
      <alignment vertical="center" wrapText="1"/>
    </xf>
    <xf numFmtId="4" fontId="6" fillId="2" borderId="8" xfId="0" applyNumberFormat="1" applyFont="1" applyFill="1" applyBorder="1" applyAlignment="1">
      <alignment vertical="center" wrapText="1"/>
    </xf>
    <xf numFmtId="4" fontId="6" fillId="2" borderId="9" xfId="0" applyNumberFormat="1" applyFont="1" applyFill="1" applyBorder="1" applyAlignment="1">
      <alignment horizontal="center" vertical="center"/>
    </xf>
    <xf numFmtId="4" fontId="6" fillId="2" borderId="10" xfId="0" applyNumberFormat="1" applyFont="1" applyFill="1" applyBorder="1" applyAlignment="1">
      <alignment horizontal="center" vertical="center"/>
    </xf>
    <xf numFmtId="166" fontId="6" fillId="2" borderId="0" xfId="0" applyNumberFormat="1" applyFont="1" applyFill="1" applyAlignment="1">
      <alignment horizontal="right"/>
    </xf>
    <xf numFmtId="0" fontId="6" fillId="2" borderId="0" xfId="0" applyFont="1" applyFill="1" applyAlignment="1">
      <alignment horizontal="right"/>
    </xf>
    <xf numFmtId="0" fontId="5" fillId="2" borderId="0" xfId="0" applyFont="1" applyFill="1" applyAlignment="1">
      <alignment horizontal="center"/>
    </xf>
    <xf numFmtId="0" fontId="6" fillId="2" borderId="2" xfId="0" applyFont="1" applyFill="1" applyBorder="1" applyAlignment="1">
      <alignment horizontal="right"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horizontal="center" vertical="center"/>
    </xf>
  </cellXfs>
  <cellStyles count="5">
    <cellStyle name="Обычный" xfId="0" builtinId="0"/>
    <cellStyle name="Обычный 10" xfId="4" xr:uid="{00000000-0005-0000-0000-000001000000}"/>
    <cellStyle name="Обычный 11" xfId="3" xr:uid="{00000000-0005-0000-0000-000002000000}"/>
    <cellStyle name="Обычный 4 2" xfId="2" xr:uid="{00000000-0005-0000-0000-000003000000}"/>
    <cellStyle name="Финансовый" xfId="1" builtinId="3"/>
  </cellStyles>
  <dxfs count="0"/>
  <tableStyles count="0" defaultTableStyle="TableStyleMedium2" defaultPivotStyle="PivotStyleLight16"/>
  <colors>
    <mruColors>
      <color rgb="FF1B06BA"/>
      <color rgb="FF3015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5"/>
  <sheetViews>
    <sheetView tabSelected="1" topLeftCell="A10" zoomScale="68" zoomScaleNormal="68" zoomScaleSheetLayoutView="42" zoomScalePageLayoutView="30" workbookViewId="0">
      <selection activeCell="C13" sqref="C13"/>
    </sheetView>
  </sheetViews>
  <sheetFormatPr defaultColWidth="8.85546875" defaultRowHeight="15.75" x14ac:dyDescent="0.25"/>
  <cols>
    <col min="1" max="1" width="5.28515625" style="3" customWidth="1"/>
    <col min="2" max="2" width="26.28515625" style="56" customWidth="1"/>
    <col min="3" max="3" width="163.140625" style="1" customWidth="1"/>
    <col min="4" max="4" width="15.140625" style="4" customWidth="1"/>
    <col min="5" max="5" width="19.140625" style="47" customWidth="1"/>
    <col min="6" max="6" width="22.42578125" style="28" customWidth="1"/>
    <col min="7" max="7" width="23.28515625" style="1" customWidth="1"/>
    <col min="8" max="8" width="17.28515625" style="1" customWidth="1"/>
    <col min="9" max="9" width="8.85546875" style="1"/>
    <col min="10" max="10" width="43.28515625" style="1" customWidth="1"/>
    <col min="11" max="16384" width="8.85546875" style="1"/>
  </cols>
  <sheetData>
    <row r="1" spans="1:8" x14ac:dyDescent="0.25">
      <c r="A1" s="3" t="s">
        <v>64</v>
      </c>
      <c r="B1" s="36"/>
      <c r="C1" s="71" t="s">
        <v>60</v>
      </c>
      <c r="D1" s="71"/>
      <c r="E1" s="72"/>
    </row>
    <row r="2" spans="1:8" x14ac:dyDescent="0.25">
      <c r="B2" s="36"/>
      <c r="C2" s="71" t="s">
        <v>61</v>
      </c>
      <c r="D2" s="71"/>
      <c r="E2" s="72"/>
    </row>
    <row r="3" spans="1:8" x14ac:dyDescent="0.25">
      <c r="B3" s="36"/>
      <c r="C3" s="71" t="s">
        <v>92</v>
      </c>
      <c r="D3" s="71"/>
      <c r="E3" s="72"/>
    </row>
    <row r="4" spans="1:8" x14ac:dyDescent="0.25">
      <c r="A4" s="5"/>
      <c r="B4" s="52"/>
      <c r="C4" s="7"/>
      <c r="D4" s="48"/>
      <c r="E4" s="45"/>
    </row>
    <row r="5" spans="1:8" x14ac:dyDescent="0.25">
      <c r="A5" s="73" t="s">
        <v>71</v>
      </c>
      <c r="B5" s="73"/>
      <c r="C5" s="73"/>
      <c r="D5" s="73"/>
      <c r="E5" s="73"/>
    </row>
    <row r="6" spans="1:8" x14ac:dyDescent="0.25">
      <c r="A6" s="74"/>
      <c r="B6" s="74"/>
      <c r="C6" s="74"/>
      <c r="D6" s="74"/>
      <c r="E6" s="74"/>
    </row>
    <row r="7" spans="1:8" x14ac:dyDescent="0.25">
      <c r="A7" s="75" t="s">
        <v>0</v>
      </c>
      <c r="B7" s="76" t="s">
        <v>1</v>
      </c>
      <c r="C7" s="75" t="s">
        <v>2</v>
      </c>
      <c r="D7" s="77" t="s">
        <v>3</v>
      </c>
      <c r="E7" s="78" t="s">
        <v>88</v>
      </c>
    </row>
    <row r="8" spans="1:8" x14ac:dyDescent="0.25">
      <c r="A8" s="75"/>
      <c r="B8" s="76"/>
      <c r="C8" s="75"/>
      <c r="D8" s="77"/>
      <c r="E8" s="78"/>
    </row>
    <row r="9" spans="1:8" x14ac:dyDescent="0.25">
      <c r="A9" s="8"/>
      <c r="B9" s="53" t="s">
        <v>4</v>
      </c>
      <c r="C9" s="10"/>
      <c r="D9" s="10"/>
      <c r="E9" s="35">
        <f>E10+E17+E38</f>
        <v>99080899.969999999</v>
      </c>
      <c r="G9" s="2"/>
    </row>
    <row r="10" spans="1:8" x14ac:dyDescent="0.25">
      <c r="A10" s="8" t="s">
        <v>5</v>
      </c>
      <c r="B10" s="57" t="s">
        <v>44</v>
      </c>
      <c r="C10" s="58"/>
      <c r="D10" s="10"/>
      <c r="E10" s="35">
        <f>E11+E12+E15+E16</f>
        <v>6800223.1699999999</v>
      </c>
      <c r="G10" s="2"/>
    </row>
    <row r="11" spans="1:8" s="22" customFormat="1" ht="81.75" customHeight="1" x14ac:dyDescent="0.25">
      <c r="A11" s="11" t="s">
        <v>6</v>
      </c>
      <c r="B11" s="30" t="s">
        <v>89</v>
      </c>
      <c r="C11" s="33"/>
      <c r="D11" s="12"/>
      <c r="E11" s="32">
        <v>0</v>
      </c>
      <c r="F11" s="21"/>
    </row>
    <row r="12" spans="1:8" ht="47.25" x14ac:dyDescent="0.25">
      <c r="A12" s="11" t="s">
        <v>7</v>
      </c>
      <c r="B12" s="30" t="s">
        <v>8</v>
      </c>
      <c r="C12" s="13"/>
      <c r="D12" s="12"/>
      <c r="E12" s="14">
        <f>E13+E14</f>
        <v>6800223.1699999999</v>
      </c>
    </row>
    <row r="13" spans="1:8" s="22" customFormat="1" ht="66" customHeight="1" x14ac:dyDescent="0.25">
      <c r="A13" s="37" t="s">
        <v>9</v>
      </c>
      <c r="B13" s="54" t="s">
        <v>10</v>
      </c>
      <c r="C13" s="40" t="s">
        <v>67</v>
      </c>
      <c r="D13" s="49" t="s">
        <v>74</v>
      </c>
      <c r="E13" s="39">
        <v>3935020.89</v>
      </c>
      <c r="F13" s="21"/>
    </row>
    <row r="14" spans="1:8" s="22" customFormat="1" ht="31.5" x14ac:dyDescent="0.25">
      <c r="A14" s="37" t="s">
        <v>11</v>
      </c>
      <c r="B14" s="54" t="s">
        <v>90</v>
      </c>
      <c r="C14" s="38" t="s">
        <v>72</v>
      </c>
      <c r="D14" s="49" t="s">
        <v>73</v>
      </c>
      <c r="E14" s="39">
        <v>2865202.28</v>
      </c>
      <c r="F14" s="21"/>
      <c r="H14" s="23"/>
    </row>
    <row r="15" spans="1:8" ht="31.5" x14ac:dyDescent="0.25">
      <c r="A15" s="15" t="s">
        <v>35</v>
      </c>
      <c r="B15" s="30" t="s">
        <v>36</v>
      </c>
      <c r="C15" s="12"/>
      <c r="D15" s="12"/>
      <c r="E15" s="16">
        <v>0</v>
      </c>
    </row>
    <row r="16" spans="1:8" x14ac:dyDescent="0.25">
      <c r="A16" s="15" t="s">
        <v>53</v>
      </c>
      <c r="B16" s="30" t="s">
        <v>42</v>
      </c>
      <c r="C16" s="12"/>
      <c r="D16" s="12"/>
      <c r="E16" s="16">
        <v>0</v>
      </c>
    </row>
    <row r="17" spans="1:10" x14ac:dyDescent="0.25">
      <c r="A17" s="17" t="s">
        <v>12</v>
      </c>
      <c r="B17" s="57" t="s">
        <v>45</v>
      </c>
      <c r="C17" s="58"/>
      <c r="D17" s="9"/>
      <c r="E17" s="18">
        <f>SUM(E18:E37)</f>
        <v>92280676.799999997</v>
      </c>
      <c r="G17" s="2"/>
    </row>
    <row r="18" spans="1:10" s="22" customFormat="1" ht="240" customHeight="1" x14ac:dyDescent="0.25">
      <c r="A18" s="15" t="s">
        <v>13</v>
      </c>
      <c r="B18" s="30" t="s">
        <v>46</v>
      </c>
      <c r="C18" s="41" t="s">
        <v>66</v>
      </c>
      <c r="D18" s="50" t="s">
        <v>68</v>
      </c>
      <c r="E18" s="16">
        <v>57509079.359999999</v>
      </c>
      <c r="F18" s="21"/>
    </row>
    <row r="19" spans="1:10" s="22" customFormat="1" ht="239.25" customHeight="1" x14ac:dyDescent="0.25">
      <c r="A19" s="65" t="s">
        <v>14</v>
      </c>
      <c r="B19" s="63" t="s">
        <v>15</v>
      </c>
      <c r="C19" s="43" t="s">
        <v>86</v>
      </c>
      <c r="D19" s="67" t="s">
        <v>85</v>
      </c>
      <c r="E19" s="69">
        <v>14187061.060000001</v>
      </c>
      <c r="F19" s="21"/>
    </row>
    <row r="20" spans="1:10" s="22" customFormat="1" ht="173.25" x14ac:dyDescent="0.25">
      <c r="A20" s="66"/>
      <c r="B20" s="64"/>
      <c r="C20" s="44" t="s">
        <v>87</v>
      </c>
      <c r="D20" s="68"/>
      <c r="E20" s="70"/>
      <c r="F20" s="21"/>
    </row>
    <row r="21" spans="1:10" s="22" customFormat="1" ht="90" customHeight="1" x14ac:dyDescent="0.25">
      <c r="A21" s="15" t="s">
        <v>16</v>
      </c>
      <c r="B21" s="30" t="s">
        <v>39</v>
      </c>
      <c r="C21" s="42"/>
      <c r="D21" s="51"/>
      <c r="E21" s="16">
        <v>0</v>
      </c>
      <c r="F21" s="21"/>
    </row>
    <row r="22" spans="1:10" s="22" customFormat="1" ht="31.5" x14ac:dyDescent="0.25">
      <c r="A22" s="15" t="s">
        <v>17</v>
      </c>
      <c r="B22" s="30" t="s">
        <v>37</v>
      </c>
      <c r="C22" s="30" t="s">
        <v>65</v>
      </c>
      <c r="D22" s="51" t="s">
        <v>82</v>
      </c>
      <c r="E22" s="32">
        <v>588744</v>
      </c>
      <c r="F22" s="21">
        <v>73</v>
      </c>
      <c r="G22" s="26">
        <f>E22/F22</f>
        <v>8064.9863013698632</v>
      </c>
    </row>
    <row r="23" spans="1:10" s="22" customFormat="1" ht="47.25" x14ac:dyDescent="0.25">
      <c r="A23" s="15" t="s">
        <v>18</v>
      </c>
      <c r="B23" s="30" t="s">
        <v>30</v>
      </c>
      <c r="C23" s="12"/>
      <c r="D23" s="51"/>
      <c r="E23" s="32">
        <v>0</v>
      </c>
      <c r="F23" s="21"/>
    </row>
    <row r="24" spans="1:10" s="22" customFormat="1" ht="47.25" x14ac:dyDescent="0.25">
      <c r="A24" s="15" t="s">
        <v>20</v>
      </c>
      <c r="B24" s="30" t="s">
        <v>19</v>
      </c>
      <c r="C24" s="13"/>
      <c r="D24" s="12"/>
      <c r="E24" s="16">
        <v>0</v>
      </c>
      <c r="F24" s="21"/>
      <c r="H24" s="24"/>
    </row>
    <row r="25" spans="1:10" s="22" customFormat="1" ht="94.5" x14ac:dyDescent="0.25">
      <c r="A25" s="15" t="s">
        <v>21</v>
      </c>
      <c r="B25" s="30" t="s">
        <v>40</v>
      </c>
      <c r="C25" s="12" t="s">
        <v>81</v>
      </c>
      <c r="D25" s="12"/>
      <c r="E25" s="16">
        <v>2575380.35</v>
      </c>
      <c r="F25" s="21"/>
    </row>
    <row r="26" spans="1:10" s="22" customFormat="1" ht="31.5" x14ac:dyDescent="0.25">
      <c r="A26" s="15" t="s">
        <v>22</v>
      </c>
      <c r="B26" s="30" t="s">
        <v>41</v>
      </c>
      <c r="C26" s="29"/>
      <c r="D26" s="12"/>
      <c r="E26" s="16">
        <v>0</v>
      </c>
      <c r="F26" s="21"/>
    </row>
    <row r="27" spans="1:10" s="22" customFormat="1" ht="63" customHeight="1" x14ac:dyDescent="0.25">
      <c r="A27" s="15" t="s">
        <v>23</v>
      </c>
      <c r="B27" s="30" t="s">
        <v>32</v>
      </c>
      <c r="C27" s="12" t="s">
        <v>57</v>
      </c>
      <c r="D27" s="12"/>
      <c r="E27" s="16">
        <v>0</v>
      </c>
      <c r="F27" s="21"/>
    </row>
    <row r="28" spans="1:10" s="22" customFormat="1" ht="31.5" x14ac:dyDescent="0.25">
      <c r="A28" s="15" t="s">
        <v>24</v>
      </c>
      <c r="B28" s="30" t="s">
        <v>31</v>
      </c>
      <c r="C28" s="12" t="s">
        <v>57</v>
      </c>
      <c r="D28" s="12"/>
      <c r="E28" s="16">
        <v>340000</v>
      </c>
      <c r="F28" s="21"/>
      <c r="J28" s="25"/>
    </row>
    <row r="29" spans="1:10" s="22" customFormat="1" ht="103.5" customHeight="1" x14ac:dyDescent="0.25">
      <c r="A29" s="15" t="s">
        <v>25</v>
      </c>
      <c r="B29" s="30" t="s">
        <v>83</v>
      </c>
      <c r="C29" s="12" t="s">
        <v>58</v>
      </c>
      <c r="D29" s="12" t="s">
        <v>84</v>
      </c>
      <c r="E29" s="16">
        <v>8504719.5099999998</v>
      </c>
      <c r="F29" s="21"/>
      <c r="J29" s="25"/>
    </row>
    <row r="30" spans="1:10" s="22" customFormat="1" ht="66.75" customHeight="1" x14ac:dyDescent="0.25">
      <c r="A30" s="15" t="s">
        <v>26</v>
      </c>
      <c r="B30" s="30" t="s">
        <v>91</v>
      </c>
      <c r="C30" s="31"/>
      <c r="D30" s="12"/>
      <c r="E30" s="16">
        <v>0</v>
      </c>
      <c r="F30" s="21"/>
      <c r="J30" s="25"/>
    </row>
    <row r="31" spans="1:10" s="22" customFormat="1" ht="47.25" x14ac:dyDescent="0.25">
      <c r="A31" s="15" t="s">
        <v>49</v>
      </c>
      <c r="B31" s="30" t="s">
        <v>47</v>
      </c>
      <c r="C31" s="12" t="s">
        <v>57</v>
      </c>
      <c r="D31" s="12"/>
      <c r="E31" s="16">
        <v>0</v>
      </c>
      <c r="F31" s="21"/>
      <c r="J31" s="25"/>
    </row>
    <row r="32" spans="1:10" s="22" customFormat="1" ht="47.25" x14ac:dyDescent="0.25">
      <c r="A32" s="15" t="s">
        <v>50</v>
      </c>
      <c r="B32" s="30" t="s">
        <v>33</v>
      </c>
      <c r="C32" s="12" t="s">
        <v>57</v>
      </c>
      <c r="D32" s="12"/>
      <c r="E32" s="16">
        <v>800000</v>
      </c>
      <c r="F32" s="21"/>
      <c r="G32" s="21"/>
      <c r="J32" s="25"/>
    </row>
    <row r="33" spans="1:10" s="22" customFormat="1" ht="56.25" customHeight="1" x14ac:dyDescent="0.25">
      <c r="A33" s="15" t="s">
        <v>51</v>
      </c>
      <c r="B33" s="30" t="s">
        <v>27</v>
      </c>
      <c r="C33" s="20" t="s">
        <v>75</v>
      </c>
      <c r="D33" s="12" t="s">
        <v>76</v>
      </c>
      <c r="E33" s="16">
        <v>3519652.53</v>
      </c>
      <c r="F33" s="21"/>
      <c r="J33" s="25"/>
    </row>
    <row r="34" spans="1:10" s="22" customFormat="1" ht="31.5" x14ac:dyDescent="0.25">
      <c r="A34" s="15" t="s">
        <v>28</v>
      </c>
      <c r="B34" s="30" t="s">
        <v>34</v>
      </c>
      <c r="C34" s="12" t="s">
        <v>78</v>
      </c>
      <c r="D34" s="12" t="s">
        <v>77</v>
      </c>
      <c r="E34" s="16">
        <v>174706.44</v>
      </c>
      <c r="F34" s="21"/>
      <c r="J34" s="25"/>
    </row>
    <row r="35" spans="1:10" s="22" customFormat="1" ht="63" x14ac:dyDescent="0.25">
      <c r="A35" s="15" t="s">
        <v>29</v>
      </c>
      <c r="B35" s="30" t="s">
        <v>48</v>
      </c>
      <c r="C35" s="12"/>
      <c r="D35" s="12"/>
      <c r="E35" s="16"/>
      <c r="F35" s="21"/>
      <c r="J35" s="25"/>
    </row>
    <row r="36" spans="1:10" s="22" customFormat="1" ht="84.75" customHeight="1" x14ac:dyDescent="0.25">
      <c r="A36" s="15" t="s">
        <v>38</v>
      </c>
      <c r="B36" s="30" t="s">
        <v>59</v>
      </c>
      <c r="C36" s="12" t="s">
        <v>70</v>
      </c>
      <c r="D36" s="12"/>
      <c r="E36" s="14">
        <v>408000.21</v>
      </c>
      <c r="F36" s="21"/>
      <c r="J36" s="25"/>
    </row>
    <row r="37" spans="1:10" s="22" customFormat="1" ht="49.5" customHeight="1" x14ac:dyDescent="0.25">
      <c r="A37" s="15" t="s">
        <v>52</v>
      </c>
      <c r="B37" s="30" t="s">
        <v>42</v>
      </c>
      <c r="C37" s="12" t="s">
        <v>79</v>
      </c>
      <c r="D37" s="12" t="s">
        <v>80</v>
      </c>
      <c r="E37" s="16">
        <f>2803333.34+870000</f>
        <v>3673333.34</v>
      </c>
      <c r="F37" s="21"/>
      <c r="J37" s="25"/>
    </row>
    <row r="38" spans="1:10" s="22" customFormat="1" x14ac:dyDescent="0.25">
      <c r="A38" s="34" t="s">
        <v>54</v>
      </c>
      <c r="B38" s="59" t="s">
        <v>55</v>
      </c>
      <c r="C38" s="60"/>
      <c r="D38" s="9"/>
      <c r="E38" s="46">
        <f>E39+E40</f>
        <v>0</v>
      </c>
      <c r="F38" s="21"/>
      <c r="G38" s="21"/>
      <c r="H38" s="26"/>
    </row>
    <row r="39" spans="1:10" s="22" customFormat="1" ht="69.75" customHeight="1" x14ac:dyDescent="0.25">
      <c r="A39" s="15" t="s">
        <v>62</v>
      </c>
      <c r="B39" s="55" t="s">
        <v>43</v>
      </c>
      <c r="C39" s="20"/>
      <c r="D39" s="12"/>
      <c r="E39" s="14">
        <v>0</v>
      </c>
      <c r="F39" s="21"/>
    </row>
    <row r="40" spans="1:10" s="22" customFormat="1" ht="57" customHeight="1" x14ac:dyDescent="0.25">
      <c r="A40" s="15" t="s">
        <v>63</v>
      </c>
      <c r="B40" s="55" t="s">
        <v>56</v>
      </c>
      <c r="C40" s="20"/>
      <c r="D40" s="12"/>
      <c r="E40" s="14">
        <v>0</v>
      </c>
      <c r="F40" s="21"/>
    </row>
    <row r="41" spans="1:10" x14ac:dyDescent="0.25">
      <c r="A41" s="61" t="s">
        <v>69</v>
      </c>
      <c r="B41" s="61"/>
      <c r="C41" s="61"/>
      <c r="D41" s="61"/>
      <c r="E41" s="61"/>
    </row>
    <row r="42" spans="1:10" x14ac:dyDescent="0.25">
      <c r="A42" s="61"/>
      <c r="B42" s="61"/>
      <c r="C42" s="61"/>
      <c r="D42" s="61"/>
      <c r="E42" s="61"/>
    </row>
    <row r="44" spans="1:10" x14ac:dyDescent="0.25">
      <c r="C44" s="19"/>
    </row>
    <row r="45" spans="1:10" x14ac:dyDescent="0.25">
      <c r="A45" s="62"/>
      <c r="B45" s="62"/>
    </row>
    <row r="46" spans="1:10" x14ac:dyDescent="0.25">
      <c r="A46" s="1"/>
    </row>
    <row r="47" spans="1:10" x14ac:dyDescent="0.25">
      <c r="A47" s="1"/>
      <c r="F47" s="1"/>
    </row>
    <row r="48" spans="1:10" x14ac:dyDescent="0.25">
      <c r="A48" s="1"/>
      <c r="C48" s="27"/>
      <c r="F48" s="1"/>
    </row>
    <row r="49" spans="1:6" x14ac:dyDescent="0.25">
      <c r="A49" s="1"/>
      <c r="F49" s="1"/>
    </row>
    <row r="50" spans="1:6" x14ac:dyDescent="0.25">
      <c r="A50" s="1"/>
      <c r="C50" s="27"/>
      <c r="F50" s="1"/>
    </row>
    <row r="51" spans="1:6" x14ac:dyDescent="0.25">
      <c r="A51" s="1"/>
      <c r="F51" s="1"/>
    </row>
    <row r="53" spans="1:6" x14ac:dyDescent="0.25">
      <c r="A53" s="1"/>
      <c r="C53" s="19"/>
      <c r="F53" s="1"/>
    </row>
    <row r="54" spans="1:6" x14ac:dyDescent="0.25">
      <c r="A54" s="1"/>
      <c r="F54" s="1"/>
    </row>
    <row r="55" spans="1:6" x14ac:dyDescent="0.25">
      <c r="A55" s="1"/>
      <c r="C55" s="27"/>
      <c r="D55" s="6"/>
      <c r="F55" s="1"/>
    </row>
  </sheetData>
  <mergeCells count="19">
    <mergeCell ref="A7:A8"/>
    <mergeCell ref="B7:B8"/>
    <mergeCell ref="C7:C8"/>
    <mergeCell ref="D7:D8"/>
    <mergeCell ref="E7:E8"/>
    <mergeCell ref="C1:E1"/>
    <mergeCell ref="C2:E2"/>
    <mergeCell ref="C3:E3"/>
    <mergeCell ref="A5:E5"/>
    <mergeCell ref="A6:E6"/>
    <mergeCell ref="B10:C10"/>
    <mergeCell ref="B17:C17"/>
    <mergeCell ref="B38:C38"/>
    <mergeCell ref="A41:E42"/>
    <mergeCell ref="A45:B45"/>
    <mergeCell ref="B19:B20"/>
    <mergeCell ref="A19:A20"/>
    <mergeCell ref="D19:D20"/>
    <mergeCell ref="E19:E20"/>
  </mergeCells>
  <pageMargins left="0.39370078740157483" right="0.39370078740157483" top="0.78740157480314965" bottom="0.39370078740157483" header="0.31496062992125984" footer="0.31496062992125984"/>
  <pageSetup paperSize="9" scale="4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февраль 2023</vt:lpstr>
      <vt:lpstr>'февраль 2023'!Заголовки_для_печати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Сосунова</dc:creator>
  <cp:lastModifiedBy>Екатерина Викторовна Хангуева</cp:lastModifiedBy>
  <cp:lastPrinted>2023-02-09T08:14:36Z</cp:lastPrinted>
  <dcterms:created xsi:type="dcterms:W3CDTF">2017-02-13T04:20:26Z</dcterms:created>
  <dcterms:modified xsi:type="dcterms:W3CDTF">2023-02-14T07:52:56Z</dcterms:modified>
</cp:coreProperties>
</file>